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<sst xmlns="http://schemas.openxmlformats.org/spreadsheetml/2006/main" count="958" uniqueCount="330">
  <si>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</si>
  <si>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</si>
  <si>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</si>
  <si>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</si>
  <si>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</si>
  <si>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</si>
  <si>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</si>
  <si>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</si>
  <si>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</si>
  <si>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</si>
  <si>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</si>
  <si>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</si>
  <si>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</si>
  <si>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</si>
  <si>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</si>
  <si>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</si>
  <si>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</si>
  <si>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</si>
  <si>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</si>
  <si>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_Завтрак</t>
  </si>
  <si>
    <t>Суп молочный с макаронными изделиями</t>
  </si>
  <si>
    <t>Какао с молоком</t>
  </si>
  <si>
    <t>Масло порциями</t>
  </si>
  <si>
    <t>Хлеб йодированный</t>
  </si>
  <si>
    <t>Фрукты (яблоки)</t>
  </si>
  <si>
    <t>Итого за _Завтрак</t>
  </si>
  <si>
    <t>Обед</t>
  </si>
  <si>
    <t>Свежий помидор</t>
  </si>
  <si>
    <t>Борщ из свежей капусты со сметаной</t>
  </si>
  <si>
    <t>268М,330М</t>
  </si>
  <si>
    <t>Биточки (говядина)</t>
  </si>
  <si>
    <t>Картофельное пюре</t>
  </si>
  <si>
    <t>Компот из свежих яблок</t>
  </si>
  <si>
    <t>Хлеб пшеничный</t>
  </si>
  <si>
    <t>Хлеб ржано-пшеничный</t>
  </si>
  <si>
    <t>Итого за Обед</t>
  </si>
  <si>
    <t>Всего за Понедельник-1</t>
  </si>
  <si>
    <t>День/неделя: Вторник-1</t>
  </si>
  <si>
    <t>Омлет запеченный с сыром</t>
  </si>
  <si>
    <t>Зеленый горошек</t>
  </si>
  <si>
    <t>Чай с сахаром</t>
  </si>
  <si>
    <t>Булочка алтайская</t>
  </si>
  <si>
    <t>Фрукты (Груши)</t>
  </si>
  <si>
    <t>Салат из белокачанной капусты</t>
  </si>
  <si>
    <t xml:space="preserve">Суп картофельный </t>
  </si>
  <si>
    <t>229М,143М/ссж</t>
  </si>
  <si>
    <t xml:space="preserve">Рыба тушеная в томате с овощами </t>
  </si>
  <si>
    <t>350М/ссж</t>
  </si>
  <si>
    <t>Кисель из вишни</t>
  </si>
  <si>
    <t>Всего за Вторник-1</t>
  </si>
  <si>
    <t>День/неделя: Среда-1</t>
  </si>
  <si>
    <t xml:space="preserve">Перец сладкий </t>
  </si>
  <si>
    <t>270М/ссж,331М</t>
  </si>
  <si>
    <t>Котлеты московские со сметанно томатным соусом</t>
  </si>
  <si>
    <t>125М</t>
  </si>
  <si>
    <t>Картофель отварной с зеленью</t>
  </si>
  <si>
    <t>Мармелад</t>
  </si>
  <si>
    <t>377М/ссж</t>
  </si>
  <si>
    <t>Чай с лимоном</t>
  </si>
  <si>
    <t>Фрукты (Бананы)</t>
  </si>
  <si>
    <t xml:space="preserve">Рассольник ленинградский </t>
  </si>
  <si>
    <t xml:space="preserve">Плов из птицы с рисом </t>
  </si>
  <si>
    <t>Сок фруктовый</t>
  </si>
  <si>
    <t>Всего за Среда-1</t>
  </si>
  <si>
    <t>День/неделя: Четверг-1</t>
  </si>
  <si>
    <t>224М, 326М</t>
  </si>
  <si>
    <t>Запеканка творожная с молочным соусом</t>
  </si>
  <si>
    <t>15М</t>
  </si>
  <si>
    <t>Сыр порционный</t>
  </si>
  <si>
    <t>Фрукты (Мандарин)</t>
  </si>
  <si>
    <t>Салат из свежих помидоров</t>
  </si>
  <si>
    <t>Щи из свежей капусты с картофелем и сметаной</t>
  </si>
  <si>
    <t>267К/ссж,330М</t>
  </si>
  <si>
    <t>Оладьи из печени с морковью со смет.соусом</t>
  </si>
  <si>
    <t>171М/ссж</t>
  </si>
  <si>
    <t>Каша гречневая рассыпчатая</t>
  </si>
  <si>
    <t>Компот из ягод</t>
  </si>
  <si>
    <t>Всего за Четверг-1</t>
  </si>
  <si>
    <t>День/неделя: Пятница-1</t>
  </si>
  <si>
    <t>Свежий огурец</t>
  </si>
  <si>
    <t>Гуляш из говядины, 45/45</t>
  </si>
  <si>
    <t>312М/ссж</t>
  </si>
  <si>
    <t>Булочка с орехами пониженной калорийности</t>
  </si>
  <si>
    <t>Салат из свеклы отварной</t>
  </si>
  <si>
    <t xml:space="preserve">Уха Ростовская </t>
  </si>
  <si>
    <t>Макароны  отварные с сыром</t>
  </si>
  <si>
    <t>348М</t>
  </si>
  <si>
    <t>Компот из сухофруктов</t>
  </si>
  <si>
    <t>Всего за Пятница-1</t>
  </si>
  <si>
    <t>День/неделя: Понедельник-2</t>
  </si>
  <si>
    <t>Котлеты рыбные</t>
  </si>
  <si>
    <t>302М</t>
  </si>
  <si>
    <t>Рис отварной</t>
  </si>
  <si>
    <t>Салат из свежих огурцов</t>
  </si>
  <si>
    <t>Борщ с фасолью и картофелем со сметаной</t>
  </si>
  <si>
    <t>Бефстроганов из отварной говядины</t>
  </si>
  <si>
    <t xml:space="preserve">Сок фруктовый </t>
  </si>
  <si>
    <t>Всего за Понедельник-2</t>
  </si>
  <si>
    <t>День/неделя: Вторник-2</t>
  </si>
  <si>
    <t>221М,326М</t>
  </si>
  <si>
    <t>Сырники с морковью и фруктовым соусом</t>
  </si>
  <si>
    <t xml:space="preserve">Суп крестьянский с крупой </t>
  </si>
  <si>
    <t xml:space="preserve">Плов из птицы </t>
  </si>
  <si>
    <t>Всего за Вторник-2</t>
  </si>
  <si>
    <t>День/неделя: Среда-2</t>
  </si>
  <si>
    <t>162К</t>
  </si>
  <si>
    <t>Запеканка картофельная с печенью</t>
  </si>
  <si>
    <t>Печенье</t>
  </si>
  <si>
    <t>Суп картофельный с вермишелью</t>
  </si>
  <si>
    <t>234М,331М</t>
  </si>
  <si>
    <t>Биточки рыбные с соусом сметанным</t>
  </si>
  <si>
    <t>Капуста тушеная</t>
  </si>
  <si>
    <t>Всего за Среда-2</t>
  </si>
  <si>
    <t>День/неделя: Четверг-2</t>
  </si>
  <si>
    <t>279М,330М</t>
  </si>
  <si>
    <t>Тефтели куриные со сметанным соусом</t>
  </si>
  <si>
    <t>Макаронные изделия отварные</t>
  </si>
  <si>
    <t>Икра кабачковая(т/о)</t>
  </si>
  <si>
    <t>Суп из овощей</t>
  </si>
  <si>
    <t xml:space="preserve">Жаркое по-домашнему </t>
  </si>
  <si>
    <t>Всего за Четверг-2</t>
  </si>
  <si>
    <t>День/неделя: Пятница-2</t>
  </si>
  <si>
    <t>Каша молочная "Дружба"</t>
  </si>
  <si>
    <t>Винегрет овощной</t>
  </si>
  <si>
    <t xml:space="preserve">Суп с лапшой </t>
  </si>
  <si>
    <t>294М,326М</t>
  </si>
  <si>
    <t xml:space="preserve">Котлеты рубленные из птицы </t>
  </si>
  <si>
    <t>302М/ссж</t>
  </si>
  <si>
    <t>Всего за Пятница-2</t>
  </si>
  <si>
    <t>Итого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</si>
  <si>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</si>
  <si>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</si>
  <si>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</si>
  <si>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</si>
  <si>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</si>
  <si>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</si>
  <si>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</si>
  <si>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</si>
  <si>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</si>
  <si>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</si>
  <si>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 xml:space="preserve">Потребность в пищевых веществах для обучающихся  7-11 лет по проекту СанПиН 2020 </t>
  </si>
  <si>
    <t>Коэффициент потерь</t>
  </si>
  <si>
    <t>МР+потери</t>
  </si>
  <si>
    <t>Распределение ЭЦ</t>
  </si>
  <si>
    <t>Норма</t>
  </si>
  <si>
    <t>Завтрак</t>
  </si>
  <si>
    <t>20-25%</t>
  </si>
  <si>
    <t>30-35%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</si>
  <si>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</si>
  <si>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</si>
  <si>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</si>
  <si>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</si>
  <si>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</si>
  <si>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 xml:space="preserve">Яблоко </t>
  </si>
  <si>
    <t>Бобовые отварные (кукуруза свежая)</t>
  </si>
  <si>
    <t>Суп-пюре из зеленого горшка</t>
  </si>
  <si>
    <t>ТК №2.14</t>
  </si>
  <si>
    <t>Куры отварные</t>
  </si>
  <si>
    <t>Рагу из овощей</t>
  </si>
  <si>
    <t>Компот из смеси сухофруктов витаминизированный</t>
  </si>
  <si>
    <t xml:space="preserve">Запеканка рисовая </t>
  </si>
  <si>
    <t>Груша</t>
  </si>
  <si>
    <t>Безглютеновое печенье</t>
  </si>
  <si>
    <t>Помидоры свежие</t>
  </si>
  <si>
    <t>-</t>
  </si>
  <si>
    <t>Суп с безглютеновами макаронными изделиями</t>
  </si>
  <si>
    <t>ТК №2.1</t>
  </si>
  <si>
    <t>Пюре из отварного мяса в бульоне</t>
  </si>
  <si>
    <t>Пюре картофельное</t>
  </si>
  <si>
    <t xml:space="preserve"> </t>
  </si>
  <si>
    <t>Компот из яблок</t>
  </si>
  <si>
    <t>Запеканка творожная</t>
  </si>
  <si>
    <t>Сметана (т/о)</t>
  </si>
  <si>
    <t>какао с молоком</t>
  </si>
  <si>
    <t>Икра из свежих кабачков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</si>
  <si>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</si>
  <si>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</si>
  <si>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</si>
  <si>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</si>
  <si>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</si>
  <si>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</si>
  <si>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</si>
  <si>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</si>
  <si>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</si>
  <si>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</si>
  <si>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Морковь отварная с р/м</t>
  </si>
  <si>
    <t>268/330</t>
  </si>
  <si>
    <t>Биточки из говядины с соусом сметанным</t>
  </si>
  <si>
    <t>Булочка безглютеновая</t>
  </si>
  <si>
    <t>Щи из цветной капусты с картофелем</t>
  </si>
  <si>
    <t>ТК №2.21</t>
  </si>
  <si>
    <t>«Сардельки» мясные паровые безглютеновые</t>
  </si>
  <si>
    <t>Капуста цветная  отварная</t>
  </si>
  <si>
    <t>Кисель из яблок витаминизированный</t>
  </si>
  <si>
    <t xml:space="preserve">Каша гречневая жидкая молочная, с маслом и сахаром </t>
  </si>
  <si>
    <t>Сыр (Российский )</t>
  </si>
  <si>
    <t>Чай с сахаром и лимоном</t>
  </si>
  <si>
    <t>Суп картофельный с рыбой</t>
  </si>
  <si>
    <t>Сырники со сметаной</t>
  </si>
  <si>
    <t xml:space="preserve">Фрукты в ассортименте </t>
  </si>
  <si>
    <t>Суп картофельный с фасолью</t>
  </si>
  <si>
    <t>Кисель из свежих фруктов витаминизированный</t>
  </si>
  <si>
    <t xml:space="preserve">Рыба припущенная </t>
  </si>
  <si>
    <t xml:space="preserve">Какао с молоком </t>
  </si>
  <si>
    <t>Икра из моркови</t>
  </si>
  <si>
    <t>Суп вермишелевый (безглютеновый)</t>
  </si>
  <si>
    <t xml:space="preserve">Пюре из отварного мяса в бульоне </t>
  </si>
  <si>
    <t>210.11</t>
  </si>
  <si>
    <t>Компот из фруктов витаминизированный</t>
  </si>
  <si>
    <t>0,0,8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</si>
  <si>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</si>
  <si>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</si>
  <si>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</si>
  <si>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</si>
  <si>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Биточки мясные паровые безглютеновые</t>
  </si>
  <si>
    <t>Каша вязкая из рисовойой крупы с маслом (на воде)</t>
  </si>
  <si>
    <t>Какао на низкобелковом молоке</t>
  </si>
  <si>
    <t>Хлеб низкобелковый</t>
  </si>
  <si>
    <t>Сыр безбелковый</t>
  </si>
  <si>
    <t>Фрукты в ассортименте</t>
  </si>
  <si>
    <t>Огурцы свежие</t>
  </si>
  <si>
    <t>Свекольник вегетарианский со сметаной</t>
  </si>
  <si>
    <t xml:space="preserve">Котлеты капустные </t>
  </si>
  <si>
    <t>Плов с фруктами</t>
  </si>
  <si>
    <t>Кофейный напиток с молоком безбелковым</t>
  </si>
  <si>
    <t>Печенье безбелковое (в ассортименте)</t>
  </si>
  <si>
    <t>8.8 а</t>
  </si>
  <si>
    <t>Салат из свеклы и яблок с растительным маслом</t>
  </si>
  <si>
    <t>Суп с макаронными изделиями безбелковыми</t>
  </si>
  <si>
    <t xml:space="preserve">Котлеты свекольные с соусом </t>
  </si>
  <si>
    <t>Пюре картофельное без молока</t>
  </si>
  <si>
    <t>Сок в ассортименте</t>
  </si>
  <si>
    <t>Котлеты из риса с повидлом</t>
  </si>
  <si>
    <t>Салат из соленых огурцов с зеленым луком</t>
  </si>
  <si>
    <t>Борщ вегетарианский с капустой и картофелем со сметаной</t>
  </si>
  <si>
    <t>Кабачки фаршированные овощами</t>
  </si>
  <si>
    <t xml:space="preserve">Биточки пшенные 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</si>
  <si>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</si>
  <si>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</si>
  <si>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 xml:space="preserve">Рассольник домашний </t>
  </si>
  <si>
    <t xml:space="preserve">Каша пшенная рассыпчатая </t>
  </si>
  <si>
    <t xml:space="preserve">Котлеты капустные с соусом </t>
  </si>
  <si>
    <t>Каша вязкая пшенная с тыквой на воде с сахаром</t>
  </si>
  <si>
    <t xml:space="preserve">Салат из капусты, сладкого перца и растительного масла </t>
  </si>
  <si>
    <t xml:space="preserve">Щи из свежей капусты </t>
  </si>
  <si>
    <t>Икра из кабачков</t>
  </si>
  <si>
    <t>Картофель отварной</t>
  </si>
  <si>
    <t>Кисель витаминизированный</t>
  </si>
  <si>
    <t>Омлет белковый паровой</t>
  </si>
  <si>
    <t>Каша вязкая из пшенной крупы с маслом на воде</t>
  </si>
  <si>
    <t>Салат из свеклы с растительным маслом</t>
  </si>
  <si>
    <t>Суп с рисом</t>
  </si>
  <si>
    <t>Запеканка из пшена с маслом</t>
  </si>
  <si>
    <t xml:space="preserve">Салат из свежих помидоров и огурцов </t>
  </si>
  <si>
    <t>Суп крестьянский</t>
  </si>
  <si>
    <t>Котлеты морковные запеченные</t>
  </si>
  <si>
    <t xml:space="preserve">Запеканка из  картофеля 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</si>
  <si>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</si>
  <si>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</si>
  <si>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</si>
  <si>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Каша тыквеная на воде, с сахаром, с маслом</t>
  </si>
  <si>
    <t xml:space="preserve">Свекольник вегетарианский </t>
  </si>
  <si>
    <t>Котлеты капустные с соусом сметанным</t>
  </si>
  <si>
    <t>Пюре из моркови и картофеля без молока</t>
  </si>
  <si>
    <t>0, 8</t>
  </si>
  <si>
    <t>Каша жидкая молочная из гречневой крупы с маслом</t>
  </si>
  <si>
    <t>Какао с молоком без сахара</t>
  </si>
  <si>
    <t>Суп гороховый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</si>
  <si>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</si>
  <si>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</si>
  <si>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</si>
  <si>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</si>
  <si>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Суп с рисовой крупой</t>
  </si>
  <si>
    <t>Печень говяжья тушеная в соусе</t>
  </si>
  <si>
    <t>Кабачки отварные с маслом</t>
  </si>
  <si>
    <t>Сок томатный (консервы)</t>
  </si>
  <si>
    <t xml:space="preserve">Запеканка из творога </t>
  </si>
  <si>
    <t>Кефир 3,2% жирности</t>
  </si>
  <si>
    <t>Салат из отварной моркови</t>
  </si>
  <si>
    <t>Рулет мясной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</si>
  <si>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</si>
  <si>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</si>
  <si>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</si>
  <si>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</si>
  <si>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</si>
  <si>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Овощи, припущенные (капуста цветная)</t>
  </si>
  <si>
    <t>Щи из свежей капусты</t>
  </si>
  <si>
    <t>Котлеты рубленные из птицы</t>
  </si>
  <si>
    <t>Каша гречневая молочная жидкая</t>
  </si>
  <si>
    <t>Бефстроганов из отварного мяса</t>
  </si>
  <si>
    <t>Чай с  лимоном</t>
  </si>
  <si>
    <t>Каша ячневая рассыпчатая</t>
  </si>
  <si>
    <t>Отвар шиповника витаминизированный</t>
  </si>
  <si>
    <t>Капуста цветная отварная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</si>
  <si>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</si>
  <si>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</si>
  <si>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</si>
  <si>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</si>
  <si>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</si>
  <si>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</si>
  <si>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</si>
  <si>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>Каша вязкая молочная из пшенной крупы с маслом</t>
  </si>
  <si>
    <t xml:space="preserve">Чай с молоком </t>
  </si>
  <si>
    <t xml:space="preserve">Котлеты рыбные </t>
  </si>
  <si>
    <t>Котлета мясная паровая</t>
  </si>
  <si>
    <t>Кофейный напиток с молоком</t>
  </si>
  <si>
    <t>Свекольник без картофеля со сметаной</t>
  </si>
  <si>
    <t>Птица (курица отварная)</t>
  </si>
  <si>
    <t>16.0</t>
  </si>
  <si>
    <t>Распределение пищевых веществ и энергии по приемам пищи и дням цикличного меню</t>
  </si>
  <si>
    <t>БЕЛКИ</t>
  </si>
  <si>
    <t>ЖИРЫ</t>
  </si>
  <si>
    <t>УГЛЕВОДЫ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</si>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</sst>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0\М"/>
    <numFmt numFmtId="166" formatCode="0"/>
    <numFmt numFmtId="167" formatCode="0.000"/>
    <numFmt numFmtId="168" formatCode="0&quot;М/ссж&quot;"/>
    <numFmt numFmtId="169" formatCode="0\К"/>
    <numFmt numFmtId="170" formatCode="0&quot;/М&quot;"/>
    <numFmt numFmtId="171" formatCode="0.00"/>
    <numFmt numFmtId="172" formatCode="0&quot;К/ссж&quot;"/>
    <numFmt numFmtId="173" formatCode="0&quot;М/330М&quot;"/>
    <numFmt numFmtId="174" formatCode="0&quot;М/иоп&quot;"/>
    <numFmt numFmtId="175" formatCode="#,##0.00"/>
    <numFmt numFmtId="176" formatCode="0%"/>
    <numFmt numFmtId="177" formatCode="0.00%"/>
    <numFmt numFmtId="178" formatCode="0.0%"/>
    <numFmt numFmtId="179" formatCode="#,##0.0"/>
    <numFmt numFmtId="180" formatCode="0.0"/>
    <numFmt numFmtId="181" formatCode="dd/mmm"/>
    <numFmt numFmtId="182" formatCode="mm/yy"/>
  </numFmts>
  <fonts count="25">
    <font>
      <sz val="10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8"/>
      <name val="Times New Roman"/>
      <family val="2"/>
    </font>
    <font>
      <sz val="8"/>
      <color indexed="8"/>
      <name val="Times New Roman"/>
      <family val="2"/>
    </font>
    <font>
      <sz val="10"/>
      <name val="Calibri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6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241">
    <xf numFmtId="164" fontId="0" fillId="0" borderId="0" xfId="0" applyAlignment="1">
      <alignment/>
    </xf>
    <xf numFmtId="164" fontId="3" fillId="0" borderId="1" xfId="22" applyNumberFormat="1" applyFont="1" applyBorder="1" applyAlignment="1">
      <alignment horizontal="left" vertical="center" wrapText="1"/>
      <protection/>
    </xf>
    <xf numFmtId="164" fontId="2" fillId="0" borderId="0" xfId="22">
      <alignment/>
      <protection/>
    </xf>
    <xf numFmtId="164" fontId="4" fillId="2" borderId="1" xfId="22" applyNumberFormat="1" applyFont="1" applyFill="1" applyBorder="1" applyAlignment="1">
      <alignment horizontal="center" vertical="center" wrapText="1"/>
      <protection/>
    </xf>
    <xf numFmtId="164" fontId="4" fillId="2" borderId="2" xfId="22" applyNumberFormat="1" applyFont="1" applyFill="1" applyBorder="1" applyAlignment="1">
      <alignment horizontal="center" vertical="center" wrapText="1"/>
      <protection/>
    </xf>
    <xf numFmtId="164" fontId="5" fillId="0" borderId="2" xfId="22" applyNumberFormat="1" applyFont="1" applyBorder="1" applyAlignment="1">
      <alignment horizontal="center" vertical="center" wrapText="1"/>
      <protection/>
    </xf>
    <xf numFmtId="165" fontId="6" fillId="3" borderId="1" xfId="22" applyNumberFormat="1" applyFont="1" applyFill="1" applyBorder="1" applyAlignment="1">
      <alignment horizontal="center" vertical="center" wrapText="1"/>
      <protection/>
    </xf>
    <xf numFmtId="164" fontId="6" fillId="3" borderId="1" xfId="22" applyNumberFormat="1" applyFont="1" applyFill="1" applyBorder="1" applyAlignment="1">
      <alignment horizontal="left" vertical="center" wrapText="1"/>
      <protection/>
    </xf>
    <xf numFmtId="166" fontId="6" fillId="3" borderId="1" xfId="22" applyNumberFormat="1" applyFont="1" applyFill="1" applyBorder="1" applyAlignment="1">
      <alignment horizontal="center" vertical="center" wrapText="1"/>
      <protection/>
    </xf>
    <xf numFmtId="167" fontId="6" fillId="3" borderId="1" xfId="22" applyNumberFormat="1" applyFont="1" applyFill="1" applyBorder="1" applyAlignment="1">
      <alignment horizontal="center" vertical="center" wrapText="1"/>
      <protection/>
    </xf>
    <xf numFmtId="164" fontId="0" fillId="3" borderId="0" xfId="0" applyFill="1" applyAlignment="1">
      <alignment/>
    </xf>
    <xf numFmtId="164" fontId="6" fillId="3" borderId="1" xfId="22" applyNumberFormat="1" applyFont="1" applyFill="1" applyBorder="1" applyAlignment="1">
      <alignment horizontal="center" vertical="center" wrapText="1"/>
      <protection/>
    </xf>
    <xf numFmtId="165" fontId="7" fillId="3" borderId="1" xfId="22" applyNumberFormat="1" applyFont="1" applyFill="1" applyBorder="1" applyAlignment="1">
      <alignment horizontal="center" vertical="center" wrapText="1"/>
      <protection/>
    </xf>
    <xf numFmtId="164" fontId="7" fillId="3" borderId="1" xfId="21" applyNumberFormat="1" applyFont="1" applyFill="1" applyBorder="1" applyAlignment="1">
      <alignment horizontal="left" vertical="center" wrapText="1"/>
      <protection/>
    </xf>
    <xf numFmtId="166" fontId="7" fillId="3" borderId="1" xfId="21" applyNumberFormat="1" applyFont="1" applyFill="1" applyBorder="1" applyAlignment="1">
      <alignment horizontal="center" vertical="center" wrapText="1"/>
      <protection/>
    </xf>
    <xf numFmtId="167" fontId="7" fillId="3" borderId="1" xfId="25" applyNumberFormat="1" applyFont="1" applyFill="1" applyBorder="1" applyAlignment="1">
      <alignment horizontal="center" vertical="center" wrapText="1"/>
      <protection/>
    </xf>
    <xf numFmtId="164" fontId="0" fillId="3" borderId="0" xfId="0" applyFont="1" applyFill="1" applyAlignment="1">
      <alignment/>
    </xf>
    <xf numFmtId="166" fontId="3" fillId="3" borderId="1" xfId="22" applyNumberFormat="1" applyFont="1" applyFill="1" applyBorder="1" applyAlignment="1">
      <alignment horizontal="center" vertical="center" wrapText="1"/>
      <protection/>
    </xf>
    <xf numFmtId="167" fontId="5" fillId="3" borderId="1" xfId="22" applyNumberFormat="1" applyFont="1" applyFill="1" applyBorder="1" applyAlignment="1">
      <alignment horizontal="center" vertical="center" wrapText="1"/>
      <protection/>
    </xf>
    <xf numFmtId="164" fontId="5" fillId="3" borderId="2" xfId="22" applyNumberFormat="1" applyFont="1" applyFill="1" applyBorder="1" applyAlignment="1">
      <alignment horizontal="center" vertical="center" wrapText="1"/>
      <protection/>
    </xf>
    <xf numFmtId="165" fontId="7" fillId="3" borderId="1" xfId="24" applyNumberFormat="1" applyFont="1" applyFill="1" applyBorder="1" applyAlignment="1">
      <alignment horizontal="center" vertical="center" wrapText="1"/>
      <protection/>
    </xf>
    <xf numFmtId="164" fontId="7" fillId="3" borderId="1" xfId="24" applyNumberFormat="1" applyFont="1" applyFill="1" applyBorder="1" applyAlignment="1">
      <alignment horizontal="left" vertical="center" wrapText="1"/>
      <protection/>
    </xf>
    <xf numFmtId="166" fontId="7" fillId="3" borderId="1" xfId="24" applyNumberFormat="1" applyFont="1" applyFill="1" applyBorder="1" applyAlignment="1">
      <alignment horizontal="center" vertical="center" wrapText="1"/>
      <protection/>
    </xf>
    <xf numFmtId="167" fontId="6" fillId="3" borderId="1" xfId="24" applyNumberFormat="1" applyFont="1" applyFill="1" applyBorder="1" applyAlignment="1">
      <alignment horizontal="center" vertical="center" wrapText="1"/>
      <protection/>
    </xf>
    <xf numFmtId="164" fontId="6" fillId="3" borderId="1" xfId="24" applyNumberFormat="1" applyFont="1" applyFill="1" applyBorder="1" applyAlignment="1">
      <alignment horizontal="center" vertical="center" wrapText="1"/>
      <protection/>
    </xf>
    <xf numFmtId="165" fontId="6" fillId="3" borderId="1" xfId="24" applyNumberFormat="1" applyFont="1" applyFill="1" applyBorder="1" applyAlignment="1">
      <alignment horizontal="center" vertical="center" wrapText="1"/>
      <protection/>
    </xf>
    <xf numFmtId="164" fontId="6" fillId="3" borderId="1" xfId="24" applyNumberFormat="1" applyFont="1" applyFill="1" applyBorder="1" applyAlignment="1">
      <alignment horizontal="left" vertical="center" wrapText="1"/>
      <protection/>
    </xf>
    <xf numFmtId="166" fontId="6" fillId="3" borderId="1" xfId="24" applyNumberFormat="1" applyFont="1" applyFill="1" applyBorder="1" applyAlignment="1">
      <alignment horizontal="center" vertical="center" wrapText="1"/>
      <protection/>
    </xf>
    <xf numFmtId="166" fontId="6" fillId="3" borderId="3" xfId="22" applyNumberFormat="1" applyFont="1" applyFill="1" applyBorder="1" applyAlignment="1">
      <alignment horizontal="center" vertical="center" wrapText="1"/>
      <protection/>
    </xf>
    <xf numFmtId="164" fontId="5" fillId="3" borderId="3" xfId="22" applyNumberFormat="1" applyFont="1" applyFill="1" applyBorder="1" applyAlignment="1">
      <alignment vertical="center"/>
      <protection/>
    </xf>
    <xf numFmtId="164" fontId="3" fillId="3" borderId="3" xfId="22" applyNumberFormat="1" applyFont="1" applyFill="1" applyBorder="1" applyAlignment="1">
      <alignment horizontal="center" vertical="center"/>
      <protection/>
    </xf>
    <xf numFmtId="166" fontId="3" fillId="3" borderId="3" xfId="22" applyNumberFormat="1" applyFont="1" applyFill="1" applyBorder="1" applyAlignment="1">
      <alignment horizontal="center" vertical="center"/>
      <protection/>
    </xf>
    <xf numFmtId="164" fontId="3" fillId="3" borderId="1" xfId="22" applyNumberFormat="1" applyFont="1" applyFill="1" applyBorder="1" applyAlignment="1">
      <alignment vertical="center"/>
      <protection/>
    </xf>
    <xf numFmtId="166" fontId="3" fillId="3" borderId="1" xfId="22" applyNumberFormat="1" applyFont="1" applyFill="1" applyBorder="1" applyAlignment="1">
      <alignment horizontal="center" vertical="center" wrapText="1"/>
      <protection/>
    </xf>
    <xf numFmtId="167" fontId="3" fillId="3" borderId="1" xfId="22" applyNumberFormat="1" applyFont="1" applyFill="1" applyBorder="1" applyAlignment="1">
      <alignment horizontal="center" vertical="center" wrapText="1"/>
      <protection/>
    </xf>
    <xf numFmtId="164" fontId="3" fillId="3" borderId="1" xfId="22" applyNumberFormat="1" applyFont="1" applyFill="1" applyBorder="1" applyAlignment="1">
      <alignment horizontal="left" vertical="center" wrapText="1"/>
      <protection/>
    </xf>
    <xf numFmtId="164" fontId="2" fillId="3" borderId="0" xfId="22" applyFill="1">
      <alignment/>
      <protection/>
    </xf>
    <xf numFmtId="166" fontId="6" fillId="3" borderId="1" xfId="20" applyNumberFormat="1" applyFont="1" applyFill="1" applyBorder="1" applyAlignment="1">
      <alignment horizontal="center" vertical="center" wrapText="1"/>
      <protection/>
    </xf>
    <xf numFmtId="164" fontId="6" fillId="3" borderId="1" xfId="20" applyNumberFormat="1" applyFont="1" applyFill="1" applyBorder="1" applyAlignment="1">
      <alignment horizontal="left" vertical="center" wrapText="1"/>
      <protection/>
    </xf>
    <xf numFmtId="167" fontId="6" fillId="3" borderId="1" xfId="25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4" fontId="7" fillId="3" borderId="1" xfId="21" applyNumberFormat="1" applyFont="1" applyFill="1" applyBorder="1" applyAlignment="1">
      <alignment horizontal="center" vertical="center" wrapText="1"/>
      <protection/>
    </xf>
    <xf numFmtId="167" fontId="7" fillId="3" borderId="1" xfId="21" applyNumberFormat="1" applyFont="1" applyFill="1" applyBorder="1" applyAlignment="1">
      <alignment horizontal="center" vertical="center" wrapText="1"/>
      <protection/>
    </xf>
    <xf numFmtId="166" fontId="7" fillId="3" borderId="1" xfId="22" applyNumberFormat="1" applyFont="1" applyFill="1" applyBorder="1" applyAlignment="1">
      <alignment horizontal="center" vertical="center" wrapText="1"/>
      <protection/>
    </xf>
    <xf numFmtId="166" fontId="6" fillId="3" borderId="0" xfId="22" applyNumberFormat="1" applyFont="1" applyFill="1" applyBorder="1" applyAlignment="1">
      <alignment horizontal="center" vertical="center" wrapText="1"/>
      <protection/>
    </xf>
    <xf numFmtId="166" fontId="3" fillId="3" borderId="1" xfId="22" applyNumberFormat="1" applyFont="1" applyFill="1" applyBorder="1" applyAlignment="1">
      <alignment vertical="center"/>
      <protection/>
    </xf>
    <xf numFmtId="169" fontId="6" fillId="3" borderId="1" xfId="22" applyNumberFormat="1" applyFont="1" applyFill="1" applyBorder="1" applyAlignment="1">
      <alignment horizontal="center" vertical="center" wrapText="1"/>
      <protection/>
    </xf>
    <xf numFmtId="168" fontId="6" fillId="3" borderId="1" xfId="24" applyNumberFormat="1" applyFont="1" applyFill="1" applyBorder="1" applyAlignment="1">
      <alignment horizontal="center" vertical="center" wrapText="1"/>
      <protection/>
    </xf>
    <xf numFmtId="166" fontId="7" fillId="3" borderId="3" xfId="21" applyNumberFormat="1" applyFont="1" applyFill="1" applyBorder="1" applyAlignment="1">
      <alignment horizontal="center" vertical="center" wrapText="1"/>
      <protection/>
    </xf>
    <xf numFmtId="165" fontId="6" fillId="3" borderId="1" xfId="21" applyNumberFormat="1" applyFont="1" applyFill="1" applyBorder="1" applyAlignment="1">
      <alignment horizontal="center" vertical="center" wrapText="1"/>
      <protection/>
    </xf>
    <xf numFmtId="164" fontId="6" fillId="3" borderId="1" xfId="25" applyNumberFormat="1" applyFont="1" applyFill="1" applyBorder="1" applyAlignment="1">
      <alignment horizontal="center" vertical="center" wrapText="1"/>
      <protection/>
    </xf>
    <xf numFmtId="166" fontId="3" fillId="3" borderId="1" xfId="22" applyNumberFormat="1" applyFont="1" applyFill="1" applyBorder="1" applyAlignment="1">
      <alignment horizontal="center" vertical="center"/>
      <protection/>
    </xf>
    <xf numFmtId="166" fontId="6" fillId="3" borderId="1" xfId="25" applyNumberFormat="1" applyFont="1" applyFill="1" applyBorder="1" applyAlignment="1">
      <alignment horizontal="center" vertical="center" wrapText="1"/>
      <protection/>
    </xf>
    <xf numFmtId="164" fontId="6" fillId="3" borderId="1" xfId="25" applyNumberFormat="1" applyFont="1" applyFill="1" applyBorder="1" applyAlignment="1">
      <alignment horizontal="left" vertical="center" wrapText="1"/>
      <protection/>
    </xf>
    <xf numFmtId="164" fontId="8" fillId="3" borderId="0" xfId="0" applyFont="1" applyFill="1" applyAlignment="1">
      <alignment/>
    </xf>
    <xf numFmtId="164" fontId="9" fillId="3" borderId="3" xfId="22" applyNumberFormat="1" applyFont="1" applyFill="1" applyBorder="1" applyAlignment="1">
      <alignment vertical="center"/>
      <protection/>
    </xf>
    <xf numFmtId="164" fontId="10" fillId="3" borderId="3" xfId="22" applyNumberFormat="1" applyFont="1" applyFill="1" applyBorder="1" applyAlignment="1">
      <alignment horizontal="center" vertical="center"/>
      <protection/>
    </xf>
    <xf numFmtId="166" fontId="10" fillId="3" borderId="3" xfId="22" applyNumberFormat="1" applyFont="1" applyFill="1" applyBorder="1" applyAlignment="1">
      <alignment horizontal="center" vertical="center"/>
      <protection/>
    </xf>
    <xf numFmtId="167" fontId="9" fillId="3" borderId="1" xfId="22" applyNumberFormat="1" applyFont="1" applyFill="1" applyBorder="1" applyAlignment="1">
      <alignment horizontal="center" vertical="center" wrapText="1"/>
      <protection/>
    </xf>
    <xf numFmtId="170" fontId="11" fillId="3" borderId="1" xfId="22" applyNumberFormat="1" applyFont="1" applyFill="1" applyBorder="1" applyAlignment="1">
      <alignment horizontal="center" vertical="center" wrapText="1"/>
      <protection/>
    </xf>
    <xf numFmtId="164" fontId="11" fillId="3" borderId="1" xfId="22" applyNumberFormat="1" applyFont="1" applyFill="1" applyBorder="1" applyAlignment="1">
      <alignment horizontal="left" vertical="center" wrapText="1"/>
      <protection/>
    </xf>
    <xf numFmtId="164" fontId="12" fillId="3" borderId="0" xfId="0" applyFont="1" applyFill="1" applyAlignment="1">
      <alignment/>
    </xf>
    <xf numFmtId="166" fontId="11" fillId="3" borderId="1" xfId="22" applyNumberFormat="1" applyFont="1" applyFill="1" applyBorder="1" applyAlignment="1">
      <alignment horizontal="center" vertical="center" wrapText="1"/>
      <protection/>
    </xf>
    <xf numFmtId="167" fontId="11" fillId="3" borderId="1" xfId="22" applyNumberFormat="1" applyFont="1" applyFill="1" applyBorder="1" applyAlignment="1">
      <alignment horizontal="center" vertical="center" wrapText="1"/>
      <protection/>
    </xf>
    <xf numFmtId="171" fontId="6" fillId="3" borderId="1" xfId="24" applyNumberFormat="1" applyFont="1" applyFill="1" applyBorder="1" applyAlignment="1">
      <alignment horizontal="center" vertical="center" wrapText="1"/>
      <protection/>
    </xf>
    <xf numFmtId="165" fontId="7" fillId="3" borderId="1" xfId="21" applyNumberFormat="1" applyFont="1" applyFill="1" applyBorder="1" applyAlignment="1">
      <alignment horizontal="center" vertical="center" wrapText="1"/>
      <protection/>
    </xf>
    <xf numFmtId="172" fontId="6" fillId="3" borderId="1" xfId="24" applyNumberFormat="1" applyFont="1" applyFill="1" applyBorder="1" applyAlignment="1">
      <alignment horizontal="center" vertical="center" wrapText="1"/>
      <protection/>
    </xf>
    <xf numFmtId="166" fontId="3" fillId="3" borderId="1" xfId="22" applyNumberFormat="1" applyFont="1" applyFill="1" applyBorder="1" applyAlignment="1">
      <alignment horizontal="center" vertical="center"/>
      <protection/>
    </xf>
    <xf numFmtId="165" fontId="6" fillId="3" borderId="1" xfId="25" applyNumberFormat="1" applyFont="1" applyFill="1" applyBorder="1" applyAlignment="1">
      <alignment horizontal="center" vertical="center" wrapText="1"/>
      <protection/>
    </xf>
    <xf numFmtId="164" fontId="11" fillId="3" borderId="1" xfId="22" applyNumberFormat="1" applyFont="1" applyFill="1" applyBorder="1" applyAlignment="1">
      <alignment horizontal="center" vertical="center" wrapText="1"/>
      <protection/>
    </xf>
    <xf numFmtId="173" fontId="6" fillId="3" borderId="1" xfId="22" applyNumberFormat="1" applyFont="1" applyFill="1" applyBorder="1" applyAlignment="1">
      <alignment horizontal="center" vertical="center" wrapText="1"/>
      <protection/>
    </xf>
    <xf numFmtId="164" fontId="3" fillId="3" borderId="1" xfId="22" applyNumberFormat="1" applyFont="1" applyFill="1" applyBorder="1" applyAlignment="1">
      <alignment horizontal="center" vertical="center"/>
      <protection/>
    </xf>
    <xf numFmtId="165" fontId="7" fillId="3" borderId="1" xfId="25" applyNumberFormat="1" applyFont="1" applyFill="1" applyBorder="1" applyAlignment="1">
      <alignment horizontal="center" vertical="center" wrapText="1"/>
      <protection/>
    </xf>
    <xf numFmtId="164" fontId="7" fillId="3" borderId="1" xfId="25" applyNumberFormat="1" applyFont="1" applyFill="1" applyBorder="1" applyAlignment="1">
      <alignment horizontal="left" vertical="center" wrapText="1"/>
      <protection/>
    </xf>
    <xf numFmtId="166" fontId="7" fillId="3" borderId="1" xfId="25" applyNumberFormat="1" applyFont="1" applyFill="1" applyBorder="1" applyAlignment="1">
      <alignment horizontal="center" vertical="center" wrapText="1"/>
      <protection/>
    </xf>
    <xf numFmtId="165" fontId="11" fillId="3" borderId="1" xfId="25" applyNumberFormat="1" applyFont="1" applyFill="1" applyBorder="1" applyAlignment="1">
      <alignment horizontal="center" vertical="center" wrapText="1"/>
      <protection/>
    </xf>
    <xf numFmtId="164" fontId="11" fillId="3" borderId="1" xfId="25" applyNumberFormat="1" applyFont="1" applyFill="1" applyBorder="1" applyAlignment="1">
      <alignment horizontal="left" vertical="center" wrapText="1"/>
      <protection/>
    </xf>
    <xf numFmtId="166" fontId="11" fillId="3" borderId="1" xfId="25" applyNumberFormat="1" applyFont="1" applyFill="1" applyBorder="1" applyAlignment="1">
      <alignment horizontal="center" vertical="center" wrapText="1"/>
      <protection/>
    </xf>
    <xf numFmtId="167" fontId="11" fillId="3" borderId="1" xfId="25" applyNumberFormat="1" applyFont="1" applyFill="1" applyBorder="1" applyAlignment="1">
      <alignment horizontal="center" vertical="center" wrapText="1"/>
      <protection/>
    </xf>
    <xf numFmtId="164" fontId="7" fillId="3" borderId="1" xfId="22" applyNumberFormat="1" applyFont="1" applyFill="1" applyBorder="1" applyAlignment="1">
      <alignment horizontal="center" vertical="center" wrapText="1"/>
      <protection/>
    </xf>
    <xf numFmtId="164" fontId="0" fillId="3" borderId="1" xfId="0" applyFill="1" applyBorder="1" applyAlignment="1">
      <alignment/>
    </xf>
    <xf numFmtId="168" fontId="7" fillId="3" borderId="1" xfId="25" applyNumberFormat="1" applyFont="1" applyFill="1" applyBorder="1" applyAlignment="1">
      <alignment horizontal="center" vertical="center" wrapText="1"/>
      <protection/>
    </xf>
    <xf numFmtId="166" fontId="7" fillId="3" borderId="1" xfId="23" applyNumberFormat="1" applyFont="1" applyFill="1" applyBorder="1" applyAlignment="1">
      <alignment horizontal="center" vertical="center" wrapText="1"/>
      <protection/>
    </xf>
    <xf numFmtId="165" fontId="11" fillId="3" borderId="1" xfId="21" applyNumberFormat="1" applyFont="1" applyFill="1" applyBorder="1" applyAlignment="1">
      <alignment horizontal="center" vertical="center" wrapText="1"/>
      <protection/>
    </xf>
    <xf numFmtId="164" fontId="11" fillId="3" borderId="1" xfId="21" applyNumberFormat="1" applyFont="1" applyFill="1" applyBorder="1" applyAlignment="1">
      <alignment horizontal="left" vertical="center" wrapText="1"/>
      <protection/>
    </xf>
    <xf numFmtId="166" fontId="11" fillId="3" borderId="1" xfId="21" applyNumberFormat="1" applyFont="1" applyFill="1" applyBorder="1" applyAlignment="1">
      <alignment horizontal="center" vertical="center" wrapText="1"/>
      <protection/>
    </xf>
    <xf numFmtId="167" fontId="11" fillId="3" borderId="1" xfId="21" applyNumberFormat="1" applyFont="1" applyFill="1" applyBorder="1" applyAlignment="1">
      <alignment horizontal="center" vertical="center" wrapText="1"/>
      <protection/>
    </xf>
    <xf numFmtId="165" fontId="7" fillId="3" borderId="1" xfId="23" applyNumberFormat="1" applyFont="1" applyFill="1" applyBorder="1" applyAlignment="1">
      <alignment horizontal="center" vertical="center" wrapText="1"/>
      <protection/>
    </xf>
    <xf numFmtId="164" fontId="7" fillId="3" borderId="1" xfId="23" applyNumberFormat="1" applyFont="1" applyFill="1" applyBorder="1" applyAlignment="1">
      <alignment horizontal="left" vertical="center" wrapText="1"/>
      <protection/>
    </xf>
    <xf numFmtId="167" fontId="7" fillId="3" borderId="1" xfId="23" applyNumberFormat="1" applyFont="1" applyFill="1" applyBorder="1" applyAlignment="1">
      <alignment horizontal="center" vertical="center" wrapText="1"/>
      <protection/>
    </xf>
    <xf numFmtId="174" fontId="6" fillId="3" borderId="1" xfId="22" applyNumberFormat="1" applyFont="1" applyFill="1" applyBorder="1" applyAlignment="1">
      <alignment horizontal="center" vertical="center" wrapText="1"/>
      <protection/>
    </xf>
    <xf numFmtId="165" fontId="11" fillId="3" borderId="1" xfId="22" applyNumberFormat="1" applyFont="1" applyFill="1" applyBorder="1" applyAlignment="1">
      <alignment horizontal="center" vertical="center" wrapText="1"/>
      <protection/>
    </xf>
    <xf numFmtId="164" fontId="7" fillId="3" borderId="1" xfId="25" applyNumberFormat="1" applyFont="1" applyFill="1" applyBorder="1" applyAlignment="1">
      <alignment horizontal="center" vertical="center" wrapText="1"/>
      <protection/>
    </xf>
    <xf numFmtId="169" fontId="6" fillId="3" borderId="1" xfId="24" applyNumberFormat="1" applyFont="1" applyFill="1" applyBorder="1" applyAlignment="1">
      <alignment horizontal="center" vertical="center" wrapText="1"/>
      <protection/>
    </xf>
    <xf numFmtId="165" fontId="11" fillId="3" borderId="1" xfId="24" applyNumberFormat="1" applyFont="1" applyFill="1" applyBorder="1" applyAlignment="1">
      <alignment horizontal="center" vertical="center" wrapText="1"/>
      <protection/>
    </xf>
    <xf numFmtId="164" fontId="11" fillId="3" borderId="1" xfId="24" applyNumberFormat="1" applyFont="1" applyFill="1" applyBorder="1" applyAlignment="1">
      <alignment horizontal="left" vertical="center" wrapText="1"/>
      <protection/>
    </xf>
    <xf numFmtId="166" fontId="11" fillId="3" borderId="1" xfId="24" applyNumberFormat="1" applyFont="1" applyFill="1" applyBorder="1" applyAlignment="1">
      <alignment horizontal="center" vertical="center" wrapText="1"/>
      <protection/>
    </xf>
    <xf numFmtId="167" fontId="11" fillId="3" borderId="1" xfId="24" applyNumberFormat="1" applyFont="1" applyFill="1" applyBorder="1" applyAlignment="1">
      <alignment horizontal="center" vertical="center" wrapText="1"/>
      <protection/>
    </xf>
    <xf numFmtId="164" fontId="13" fillId="3" borderId="1" xfId="0" applyFont="1" applyFill="1" applyBorder="1" applyAlignment="1">
      <alignment/>
    </xf>
    <xf numFmtId="164" fontId="5" fillId="3" borderId="3" xfId="22" applyNumberFormat="1" applyFont="1" applyFill="1" applyBorder="1" applyAlignment="1">
      <alignment horizontal="center" vertical="center"/>
      <protection/>
    </xf>
    <xf numFmtId="166" fontId="3" fillId="3" borderId="3" xfId="22" applyNumberFormat="1" applyFont="1" applyFill="1" applyBorder="1" applyAlignment="1">
      <alignment vertical="center"/>
      <protection/>
    </xf>
    <xf numFmtId="164" fontId="13" fillId="3" borderId="0" xfId="0" applyFont="1" applyFill="1" applyAlignment="1">
      <alignment/>
    </xf>
    <xf numFmtId="164" fontId="0" fillId="0" borderId="1" xfId="0" applyBorder="1" applyAlignment="1">
      <alignment/>
    </xf>
    <xf numFmtId="164" fontId="3" fillId="0" borderId="1" xfId="22" applyNumberFormat="1" applyFont="1" applyBorder="1" applyAlignment="1">
      <alignment vertical="center"/>
      <protection/>
    </xf>
    <xf numFmtId="166" fontId="3" fillId="0" borderId="1" xfId="22" applyNumberFormat="1" applyFont="1" applyBorder="1" applyAlignment="1">
      <alignment vertical="center"/>
      <protection/>
    </xf>
    <xf numFmtId="167" fontId="3" fillId="0" borderId="1" xfId="22" applyNumberFormat="1" applyFont="1" applyBorder="1" applyAlignment="1">
      <alignment horizontal="center" vertical="center" wrapText="1"/>
      <protection/>
    </xf>
    <xf numFmtId="164" fontId="4" fillId="0" borderId="1" xfId="22" applyNumberFormat="1" applyFont="1" applyBorder="1" applyAlignment="1">
      <alignment vertical="center"/>
      <protection/>
    </xf>
    <xf numFmtId="167" fontId="4" fillId="0" borderId="1" xfId="22" applyNumberFormat="1" applyFont="1" applyBorder="1" applyAlignment="1">
      <alignment horizontal="center" vertical="center" wrapText="1"/>
      <protection/>
    </xf>
    <xf numFmtId="164" fontId="14" fillId="2" borderId="1" xfId="0" applyFont="1" applyFill="1" applyBorder="1" applyAlignment="1">
      <alignment horizontal="right" vertical="center"/>
    </xf>
    <xf numFmtId="164" fontId="14" fillId="2" borderId="4" xfId="0" applyFont="1" applyFill="1" applyBorder="1" applyAlignment="1">
      <alignment horizontal="right" vertical="center" wrapText="1"/>
    </xf>
    <xf numFmtId="175" fontId="14" fillId="2" borderId="5" xfId="0" applyNumberFormat="1" applyFont="1" applyFill="1" applyBorder="1" applyAlignment="1">
      <alignment horizontal="center"/>
    </xf>
    <xf numFmtId="175" fontId="14" fillId="3" borderId="5" xfId="0" applyNumberFormat="1" applyFont="1" applyFill="1" applyBorder="1" applyAlignment="1">
      <alignment horizontal="center"/>
    </xf>
    <xf numFmtId="164" fontId="8" fillId="0" borderId="0" xfId="0" applyFont="1" applyAlignment="1">
      <alignment/>
    </xf>
    <xf numFmtId="164" fontId="14" fillId="2" borderId="6" xfId="0" applyFont="1" applyFill="1" applyBorder="1" applyAlignment="1">
      <alignment horizontal="right" vertical="center"/>
    </xf>
    <xf numFmtId="175" fontId="14" fillId="2" borderId="7" xfId="0" applyNumberFormat="1" applyFont="1" applyFill="1" applyBorder="1" applyAlignment="1">
      <alignment horizontal="center"/>
    </xf>
    <xf numFmtId="175" fontId="14" fillId="3" borderId="7" xfId="0" applyNumberFormat="1" applyFont="1" applyFill="1" applyBorder="1" applyAlignment="1">
      <alignment horizontal="center"/>
    </xf>
    <xf numFmtId="164" fontId="14" fillId="2" borderId="8" xfId="0" applyFont="1" applyFill="1" applyBorder="1" applyAlignment="1">
      <alignment horizontal="right" vertical="center"/>
    </xf>
    <xf numFmtId="176" fontId="15" fillId="2" borderId="7" xfId="0" applyNumberFormat="1" applyFont="1" applyFill="1" applyBorder="1" applyAlignment="1">
      <alignment horizontal="center" vertical="center" wrapText="1"/>
    </xf>
    <xf numFmtId="176" fontId="16" fillId="0" borderId="1" xfId="0" applyNumberFormat="1" applyFont="1" applyBorder="1" applyAlignment="1">
      <alignment horizontal="center"/>
    </xf>
    <xf numFmtId="164" fontId="14" fillId="4" borderId="4" xfId="0" applyFont="1" applyFill="1" applyBorder="1" applyAlignment="1">
      <alignment horizontal="right" vertical="center" wrapText="1"/>
    </xf>
    <xf numFmtId="176" fontId="15" fillId="4" borderId="9" xfId="0" applyNumberFormat="1" applyFont="1" applyFill="1" applyBorder="1" applyAlignment="1">
      <alignment horizontal="center" vertical="center"/>
    </xf>
    <xf numFmtId="177" fontId="15" fillId="3" borderId="9" xfId="0" applyNumberFormat="1" applyFont="1" applyFill="1" applyBorder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/>
    </xf>
    <xf numFmtId="178" fontId="15" fillId="2" borderId="10" xfId="0" applyNumberFormat="1" applyFont="1" applyFill="1" applyBorder="1" applyAlignment="1">
      <alignment horizontal="center"/>
    </xf>
    <xf numFmtId="164" fontId="14" fillId="5" borderId="1" xfId="0" applyFont="1" applyFill="1" applyBorder="1" applyAlignment="1">
      <alignment horizontal="right" vertical="center"/>
    </xf>
    <xf numFmtId="164" fontId="14" fillId="5" borderId="4" xfId="0" applyFont="1" applyFill="1" applyBorder="1" applyAlignment="1">
      <alignment horizontal="right" vertical="center" wrapText="1"/>
    </xf>
    <xf numFmtId="175" fontId="14" fillId="5" borderId="5" xfId="0" applyNumberFormat="1" applyFont="1" applyFill="1" applyBorder="1" applyAlignment="1">
      <alignment horizontal="center"/>
    </xf>
    <xf numFmtId="164" fontId="14" fillId="5" borderId="6" xfId="0" applyFont="1" applyFill="1" applyBorder="1" applyAlignment="1">
      <alignment horizontal="right" vertical="center"/>
    </xf>
    <xf numFmtId="175" fontId="14" fillId="5" borderId="7" xfId="0" applyNumberFormat="1" applyFont="1" applyFill="1" applyBorder="1" applyAlignment="1">
      <alignment horizontal="center"/>
    </xf>
    <xf numFmtId="164" fontId="14" fillId="5" borderId="8" xfId="0" applyFont="1" applyFill="1" applyBorder="1" applyAlignment="1">
      <alignment horizontal="right" vertical="center"/>
    </xf>
    <xf numFmtId="176" fontId="15" fillId="5" borderId="7" xfId="0" applyNumberFormat="1" applyFont="1" applyFill="1" applyBorder="1" applyAlignment="1">
      <alignment horizontal="center" vertical="center" wrapText="1"/>
    </xf>
    <xf numFmtId="176" fontId="15" fillId="5" borderId="10" xfId="0" applyNumberFormat="1" applyFont="1" applyFill="1" applyBorder="1" applyAlignment="1">
      <alignment horizontal="center"/>
    </xf>
    <xf numFmtId="164" fontId="14" fillId="3" borderId="1" xfId="0" applyFont="1" applyFill="1" applyBorder="1" applyAlignment="1">
      <alignment horizontal="right" vertical="center"/>
    </xf>
    <xf numFmtId="164" fontId="14" fillId="3" borderId="4" xfId="0" applyFont="1" applyFill="1" applyBorder="1" applyAlignment="1">
      <alignment horizontal="right" vertical="center" wrapText="1"/>
    </xf>
    <xf numFmtId="164" fontId="14" fillId="3" borderId="6" xfId="0" applyFont="1" applyFill="1" applyBorder="1" applyAlignment="1">
      <alignment horizontal="right" vertical="center"/>
    </xf>
    <xf numFmtId="164" fontId="14" fillId="3" borderId="8" xfId="0" applyFont="1" applyFill="1" applyBorder="1" applyAlignment="1">
      <alignment horizontal="right" vertical="center"/>
    </xf>
    <xf numFmtId="164" fontId="14" fillId="2" borderId="11" xfId="0" applyFont="1" applyFill="1" applyBorder="1" applyAlignment="1">
      <alignment horizontal="right" vertical="center"/>
    </xf>
    <xf numFmtId="164" fontId="14" fillId="0" borderId="12" xfId="0" applyFont="1" applyBorder="1" applyAlignment="1">
      <alignment horizontal="center" vertical="center" wrapText="1"/>
    </xf>
    <xf numFmtId="166" fontId="17" fillId="0" borderId="5" xfId="0" applyNumberFormat="1" applyFont="1" applyBorder="1" applyAlignment="1">
      <alignment/>
    </xf>
    <xf numFmtId="179" fontId="17" fillId="0" borderId="5" xfId="0" applyNumberFormat="1" applyFont="1" applyBorder="1" applyAlignment="1">
      <alignment/>
    </xf>
    <xf numFmtId="164" fontId="17" fillId="0" borderId="7" xfId="0" applyFont="1" applyBorder="1" applyAlignment="1">
      <alignment/>
    </xf>
    <xf numFmtId="164" fontId="14" fillId="3" borderId="0" xfId="0" applyFont="1" applyFill="1" applyAlignment="1">
      <alignment horizontal="right" vertical="center"/>
    </xf>
    <xf numFmtId="164" fontId="16" fillId="2" borderId="6" xfId="0" applyFont="1" applyFill="1" applyBorder="1" applyAlignment="1">
      <alignment horizontal="center"/>
    </xf>
    <xf numFmtId="164" fontId="16" fillId="2" borderId="7" xfId="0" applyFont="1" applyFill="1" applyBorder="1" applyAlignment="1">
      <alignment horizontal="center"/>
    </xf>
    <xf numFmtId="164" fontId="15" fillId="2" borderId="7" xfId="0" applyFont="1" applyFill="1" applyBorder="1" applyAlignment="1">
      <alignment horizontal="center"/>
    </xf>
    <xf numFmtId="164" fontId="18" fillId="2" borderId="7" xfId="0" applyFont="1" applyFill="1" applyBorder="1" applyAlignment="1">
      <alignment horizontal="center"/>
    </xf>
    <xf numFmtId="164" fontId="19" fillId="0" borderId="0" xfId="0" applyFont="1" applyAlignment="1">
      <alignment/>
    </xf>
    <xf numFmtId="180" fontId="18" fillId="2" borderId="7" xfId="0" applyNumberFormat="1" applyFont="1" applyFill="1" applyBorder="1" applyAlignment="1">
      <alignment horizontal="center"/>
    </xf>
    <xf numFmtId="180" fontId="15" fillId="2" borderId="7" xfId="0" applyNumberFormat="1" applyFont="1" applyFill="1" applyBorder="1" applyAlignment="1">
      <alignment horizontal="center"/>
    </xf>
    <xf numFmtId="164" fontId="19" fillId="0" borderId="1" xfId="0" applyFont="1" applyBorder="1" applyAlignment="1">
      <alignment horizontal="center" vertical="center" wrapText="1"/>
    </xf>
    <xf numFmtId="164" fontId="19" fillId="0" borderId="7" xfId="0" applyFont="1" applyBorder="1" applyAlignment="1">
      <alignment/>
    </xf>
    <xf numFmtId="164" fontId="16" fillId="0" borderId="1" xfId="0" applyFont="1" applyBorder="1" applyAlignment="1">
      <alignment/>
    </xf>
    <xf numFmtId="177" fontId="16" fillId="0" borderId="1" xfId="0" applyNumberFormat="1" applyFont="1" applyBorder="1" applyAlignment="1">
      <alignment/>
    </xf>
    <xf numFmtId="164" fontId="16" fillId="0" borderId="7" xfId="0" applyFont="1" applyBorder="1" applyAlignment="1">
      <alignment/>
    </xf>
    <xf numFmtId="177" fontId="16" fillId="0" borderId="7" xfId="0" applyNumberFormat="1" applyFont="1" applyBorder="1" applyAlignment="1">
      <alignment/>
    </xf>
    <xf numFmtId="164" fontId="0" fillId="3" borderId="0" xfId="0" applyFill="1" applyAlignment="1">
      <alignment wrapText="1"/>
    </xf>
    <xf numFmtId="164" fontId="20" fillId="0" borderId="1" xfId="0" applyFont="1" applyBorder="1" applyAlignment="1">
      <alignment horizontal="left" vertical="center" wrapText="1"/>
    </xf>
    <xf numFmtId="164" fontId="20" fillId="0" borderId="1" xfId="0" applyFont="1" applyBorder="1" applyAlignment="1">
      <alignment vertical="center" wrapText="1"/>
    </xf>
    <xf numFmtId="164" fontId="6" fillId="0" borderId="11" xfId="22" applyNumberFormat="1" applyFont="1" applyBorder="1" applyAlignment="1">
      <alignment horizontal="center" vertical="center" wrapText="1"/>
      <protection/>
    </xf>
    <xf numFmtId="164" fontId="20" fillId="0" borderId="1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20" fillId="0" borderId="1" xfId="0" applyFont="1" applyBorder="1" applyAlignment="1">
      <alignment horizontal="justify" vertical="center" wrapText="1"/>
    </xf>
    <xf numFmtId="164" fontId="20" fillId="0" borderId="13" xfId="0" applyFont="1" applyBorder="1" applyAlignment="1">
      <alignment vertical="center"/>
    </xf>
    <xf numFmtId="164" fontId="20" fillId="0" borderId="14" xfId="0" applyFont="1" applyBorder="1" applyAlignment="1">
      <alignment vertical="center"/>
    </xf>
    <xf numFmtId="164" fontId="20" fillId="0" borderId="13" xfId="0" applyFont="1" applyBorder="1" applyAlignment="1">
      <alignment horizontal="center" vertical="center"/>
    </xf>
    <xf numFmtId="164" fontId="20" fillId="0" borderId="15" xfId="0" applyFont="1" applyBorder="1" applyAlignment="1">
      <alignment horizontal="center" vertical="center"/>
    </xf>
    <xf numFmtId="164" fontId="0" fillId="0" borderId="1" xfId="0" applyFont="1" applyBorder="1" applyAlignment="1">
      <alignment horizontal="justify" vertical="center" wrapText="1"/>
    </xf>
    <xf numFmtId="166" fontId="6" fillId="3" borderId="1" xfId="22" applyNumberFormat="1" applyFont="1" applyFill="1" applyBorder="1" applyAlignment="1">
      <alignment horizontal="left" vertical="center" wrapText="1"/>
      <protection/>
    </xf>
    <xf numFmtId="164" fontId="5" fillId="3" borderId="1" xfId="22" applyNumberFormat="1" applyFont="1" applyFill="1" applyBorder="1" applyAlignment="1">
      <alignment vertical="center"/>
      <protection/>
    </xf>
    <xf numFmtId="164" fontId="3" fillId="3" borderId="1" xfId="22" applyNumberFormat="1" applyFont="1" applyFill="1" applyBorder="1" applyAlignment="1">
      <alignment horizontal="center" vertical="center"/>
      <protection/>
    </xf>
    <xf numFmtId="164" fontId="5" fillId="3" borderId="1" xfId="22" applyNumberFormat="1" applyFont="1" applyFill="1" applyBorder="1" applyAlignment="1">
      <alignment horizontal="center" vertical="center" wrapText="1"/>
      <protection/>
    </xf>
    <xf numFmtId="181" fontId="20" fillId="0" borderId="1" xfId="0" applyNumberFormat="1" applyFont="1" applyBorder="1" applyAlignment="1">
      <alignment vertical="center" wrapText="1"/>
    </xf>
    <xf numFmtId="164" fontId="5" fillId="3" borderId="16" xfId="22" applyNumberFormat="1" applyFont="1" applyFill="1" applyBorder="1" applyAlignment="1">
      <alignment vertical="center"/>
      <protection/>
    </xf>
    <xf numFmtId="164" fontId="3" fillId="3" borderId="16" xfId="22" applyNumberFormat="1" applyFont="1" applyFill="1" applyBorder="1" applyAlignment="1">
      <alignment horizontal="center" vertical="center"/>
      <protection/>
    </xf>
    <xf numFmtId="166" fontId="3" fillId="3" borderId="16" xfId="22" applyNumberFormat="1" applyFont="1" applyFill="1" applyBorder="1" applyAlignment="1">
      <alignment horizontal="center" vertical="center"/>
      <protection/>
    </xf>
    <xf numFmtId="167" fontId="5" fillId="3" borderId="6" xfId="22" applyNumberFormat="1" applyFont="1" applyFill="1" applyBorder="1" applyAlignment="1">
      <alignment horizontal="center" vertical="center" wrapText="1"/>
      <protection/>
    </xf>
    <xf numFmtId="164" fontId="6" fillId="3" borderId="6" xfId="22" applyNumberFormat="1" applyFont="1" applyFill="1" applyBorder="1" applyAlignment="1">
      <alignment horizontal="center" vertical="center" wrapText="1"/>
      <protection/>
    </xf>
    <xf numFmtId="164" fontId="6" fillId="3" borderId="6" xfId="22" applyNumberFormat="1" applyFont="1" applyFill="1" applyBorder="1" applyAlignment="1">
      <alignment horizontal="left" vertical="center" wrapText="1"/>
      <protection/>
    </xf>
    <xf numFmtId="166" fontId="6" fillId="3" borderId="6" xfId="22" applyNumberFormat="1" applyFont="1" applyFill="1" applyBorder="1" applyAlignment="1">
      <alignment horizontal="center" vertical="center" wrapText="1"/>
      <protection/>
    </xf>
    <xf numFmtId="167" fontId="6" fillId="3" borderId="6" xfId="24" applyNumberFormat="1" applyFont="1" applyFill="1" applyBorder="1" applyAlignment="1">
      <alignment horizontal="center" vertical="center" wrapText="1"/>
      <protection/>
    </xf>
    <xf numFmtId="167" fontId="6" fillId="3" borderId="6" xfId="22" applyNumberFormat="1" applyFont="1" applyFill="1" applyBorder="1" applyAlignment="1">
      <alignment horizontal="center" vertical="center" wrapText="1"/>
      <protection/>
    </xf>
    <xf numFmtId="164" fontId="0" fillId="3" borderId="0" xfId="0" applyFill="1" applyAlignment="1">
      <alignment/>
    </xf>
    <xf numFmtId="164" fontId="0" fillId="0" borderId="0" xfId="0" applyAlignment="1">
      <alignment/>
    </xf>
    <xf numFmtId="166" fontId="6" fillId="3" borderId="6" xfId="24" applyNumberFormat="1" applyFont="1" applyFill="1" applyBorder="1" applyAlignment="1">
      <alignment horizontal="center" vertical="center" wrapText="1"/>
      <protection/>
    </xf>
    <xf numFmtId="164" fontId="6" fillId="3" borderId="6" xfId="24" applyNumberFormat="1" applyFont="1" applyFill="1" applyBorder="1" applyAlignment="1">
      <alignment horizontal="left" vertical="center" wrapText="1"/>
      <protection/>
    </xf>
    <xf numFmtId="164" fontId="6" fillId="3" borderId="6" xfId="24" applyNumberFormat="1" applyFont="1" applyFill="1" applyBorder="1" applyAlignment="1">
      <alignment horizontal="center" vertical="center" wrapText="1"/>
      <protection/>
    </xf>
    <xf numFmtId="166" fontId="7" fillId="3" borderId="6" xfId="22" applyNumberFormat="1" applyFont="1" applyFill="1" applyBorder="1" applyAlignment="1">
      <alignment horizontal="center" vertical="center" wrapText="1"/>
      <protection/>
    </xf>
    <xf numFmtId="164" fontId="7" fillId="3" borderId="6" xfId="21" applyNumberFormat="1" applyFont="1" applyFill="1" applyBorder="1" applyAlignment="1">
      <alignment horizontal="left" vertical="center" wrapText="1"/>
      <protection/>
    </xf>
    <xf numFmtId="166" fontId="7" fillId="3" borderId="6" xfId="21" applyNumberFormat="1" applyFont="1" applyFill="1" applyBorder="1" applyAlignment="1">
      <alignment horizontal="center" vertical="center" wrapText="1"/>
      <protection/>
    </xf>
    <xf numFmtId="167" fontId="7" fillId="3" borderId="6" xfId="25" applyNumberFormat="1" applyFont="1" applyFill="1" applyBorder="1" applyAlignment="1">
      <alignment horizontal="center" vertical="center" wrapText="1"/>
      <protection/>
    </xf>
    <xf numFmtId="165" fontId="6" fillId="3" borderId="16" xfId="21" applyNumberFormat="1" applyFont="1" applyFill="1" applyBorder="1" applyAlignment="1">
      <alignment horizontal="left" vertical="center" wrapText="1"/>
      <protection/>
    </xf>
    <xf numFmtId="164" fontId="0" fillId="3" borderId="6" xfId="0" applyFill="1" applyBorder="1" applyAlignment="1">
      <alignment/>
    </xf>
    <xf numFmtId="165" fontId="6" fillId="3" borderId="16" xfId="21" applyNumberFormat="1" applyFont="1" applyFill="1" applyBorder="1" applyAlignment="1">
      <alignment horizontal="center" vertical="center" wrapText="1"/>
      <protection/>
    </xf>
    <xf numFmtId="165" fontId="6" fillId="3" borderId="6" xfId="22" applyNumberFormat="1" applyFont="1" applyFill="1" applyBorder="1" applyAlignment="1">
      <alignment horizontal="center" vertical="center" wrapText="1"/>
      <protection/>
    </xf>
    <xf numFmtId="164" fontId="20" fillId="0" borderId="6" xfId="0" applyFont="1" applyBorder="1" applyAlignment="1">
      <alignment vertical="center" wrapText="1"/>
    </xf>
    <xf numFmtId="167" fontId="6" fillId="3" borderId="6" xfId="25" applyNumberFormat="1" applyFont="1" applyFill="1" applyBorder="1" applyAlignment="1">
      <alignment horizontal="center" vertical="center" wrapText="1"/>
      <protection/>
    </xf>
    <xf numFmtId="164" fontId="6" fillId="3" borderId="6" xfId="25" applyNumberFormat="1" applyFont="1" applyFill="1" applyBorder="1" applyAlignment="1">
      <alignment horizontal="center" vertical="center" wrapText="1"/>
      <protection/>
    </xf>
    <xf numFmtId="164" fontId="20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center" vertical="center"/>
    </xf>
    <xf numFmtId="164" fontId="20" fillId="0" borderId="3" xfId="0" applyFont="1" applyBorder="1" applyAlignment="1">
      <alignment horizontal="center" vertical="center"/>
    </xf>
    <xf numFmtId="164" fontId="6" fillId="0" borderId="1" xfId="22" applyNumberFormat="1" applyFont="1" applyBorder="1" applyAlignment="1">
      <alignment horizontal="center" vertical="center" wrapText="1"/>
      <protection/>
    </xf>
    <xf numFmtId="164" fontId="0" fillId="0" borderId="3" xfId="0" applyFont="1" applyBorder="1" applyAlignment="1">
      <alignment horizontal="center" vertical="center" wrapText="1"/>
    </xf>
    <xf numFmtId="167" fontId="6" fillId="3" borderId="5" xfId="22" applyNumberFormat="1" applyFont="1" applyFill="1" applyBorder="1" applyAlignment="1">
      <alignment horizontal="center" vertical="center" wrapText="1"/>
      <protection/>
    </xf>
    <xf numFmtId="164" fontId="20" fillId="0" borderId="3" xfId="0" applyFont="1" applyBorder="1" applyAlignment="1">
      <alignment horizontal="center" vertical="center" wrapText="1"/>
    </xf>
    <xf numFmtId="167" fontId="7" fillId="3" borderId="5" xfId="25" applyNumberFormat="1" applyFont="1" applyFill="1" applyBorder="1" applyAlignment="1">
      <alignment horizontal="center" vertical="center" wrapText="1"/>
      <protection/>
    </xf>
    <xf numFmtId="167" fontId="6" fillId="3" borderId="5" xfId="24" applyNumberFormat="1" applyFont="1" applyFill="1" applyBorder="1" applyAlignment="1">
      <alignment horizontal="center" vertical="center" wrapText="1"/>
      <protection/>
    </xf>
    <xf numFmtId="164" fontId="21" fillId="0" borderId="1" xfId="0" applyFont="1" applyBorder="1" applyAlignment="1">
      <alignment horizontal="center" vertical="center" wrapText="1"/>
    </xf>
    <xf numFmtId="164" fontId="20" fillId="0" borderId="1" xfId="0" applyFont="1" applyBorder="1" applyAlignment="1">
      <alignment vertical="center"/>
    </xf>
    <xf numFmtId="181" fontId="20" fillId="0" borderId="1" xfId="0" applyNumberFormat="1" applyFont="1" applyBorder="1" applyAlignment="1">
      <alignment horizontal="left" vertical="center" wrapText="1"/>
    </xf>
    <xf numFmtId="169" fontId="6" fillId="3" borderId="6" xfId="22" applyNumberFormat="1" applyFont="1" applyFill="1" applyBorder="1" applyAlignment="1">
      <alignment horizontal="center" vertical="center" wrapText="1"/>
      <protection/>
    </xf>
    <xf numFmtId="165" fontId="6" fillId="3" borderId="1" xfId="22" applyNumberFormat="1" applyFont="1" applyFill="1" applyBorder="1" applyAlignment="1">
      <alignment horizontal="left" vertical="center" wrapText="1"/>
      <protection/>
    </xf>
    <xf numFmtId="164" fontId="22" fillId="0" borderId="1" xfId="0" applyFont="1" applyBorder="1" applyAlignment="1">
      <alignment horizontal="center" vertical="center" wrapText="1"/>
    </xf>
    <xf numFmtId="164" fontId="22" fillId="0" borderId="1" xfId="0" applyFont="1" applyBorder="1" applyAlignment="1">
      <alignment horizontal="left" vertical="center" wrapText="1"/>
    </xf>
    <xf numFmtId="166" fontId="6" fillId="3" borderId="16" xfId="22" applyNumberFormat="1" applyFont="1" applyFill="1" applyBorder="1" applyAlignment="1">
      <alignment horizontal="center" vertical="center" wrapText="1"/>
      <protection/>
    </xf>
    <xf numFmtId="164" fontId="21" fillId="0" borderId="1" xfId="0" applyFont="1" applyBorder="1" applyAlignment="1">
      <alignment horizontal="justify" vertical="center" wrapText="1"/>
    </xf>
    <xf numFmtId="164" fontId="20" fillId="0" borderId="11" xfId="0" applyFont="1" applyBorder="1" applyAlignment="1">
      <alignment horizontal="left" vertical="center" wrapText="1"/>
    </xf>
    <xf numFmtId="164" fontId="20" fillId="0" borderId="11" xfId="0" applyFont="1" applyBorder="1" applyAlignment="1">
      <alignment vertical="center" wrapText="1"/>
    </xf>
    <xf numFmtId="181" fontId="20" fillId="0" borderId="1" xfId="0" applyNumberFormat="1" applyFont="1" applyBorder="1" applyAlignment="1">
      <alignment horizontal="justify" vertical="center" wrapText="1"/>
    </xf>
    <xf numFmtId="182" fontId="20" fillId="0" borderId="1" xfId="0" applyNumberFormat="1" applyFont="1" applyBorder="1" applyAlignment="1">
      <alignment vertical="center" wrapText="1"/>
    </xf>
    <xf numFmtId="164" fontId="0" fillId="3" borderId="0" xfId="0" applyFont="1" applyFill="1" applyAlignment="1">
      <alignment/>
    </xf>
    <xf numFmtId="164" fontId="20" fillId="0" borderId="3" xfId="0" applyFont="1" applyBorder="1" applyAlignment="1">
      <alignment vertical="center"/>
    </xf>
    <xf numFmtId="164" fontId="20" fillId="0" borderId="0" xfId="0" applyFont="1" applyBorder="1" applyAlignment="1">
      <alignment vertical="center"/>
    </xf>
    <xf numFmtId="164" fontId="20" fillId="0" borderId="5" xfId="0" applyFont="1" applyBorder="1" applyAlignment="1">
      <alignment vertical="center"/>
    </xf>
    <xf numFmtId="164" fontId="20" fillId="0" borderId="6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wrapText="1"/>
    </xf>
    <xf numFmtId="164" fontId="23" fillId="0" borderId="1" xfId="0" applyFont="1" applyBorder="1" applyAlignment="1">
      <alignment/>
    </xf>
    <xf numFmtId="164" fontId="24" fillId="0" borderId="1" xfId="0" applyFont="1" applyBorder="1" applyAlignment="1">
      <alignment/>
    </xf>
    <xf numFmtId="164" fontId="0" fillId="2" borderId="0" xfId="0" applyFont="1" applyFill="1" applyAlignment="1">
      <alignment/>
    </xf>
    <xf numFmtId="164" fontId="8" fillId="3" borderId="1" xfId="0" applyFont="1" applyFill="1" applyBorder="1" applyAlignment="1">
      <alignment/>
    </xf>
    <xf numFmtId="175" fontId="8" fillId="3" borderId="1" xfId="0" applyNumberFormat="1" applyFont="1" applyFill="1" applyBorder="1" applyAlignment="1">
      <alignment/>
    </xf>
    <xf numFmtId="176" fontId="8" fillId="3" borderId="1" xfId="19" applyFont="1" applyFill="1" applyBorder="1" applyAlignment="1" applyProtection="1">
      <alignment/>
      <protection/>
    </xf>
    <xf numFmtId="176" fontId="8" fillId="3" borderId="1" xfId="19" applyNumberFormat="1" applyFont="1" applyFill="1" applyBorder="1" applyAlignment="1" applyProtection="1">
      <alignment/>
      <protection/>
    </xf>
    <xf numFmtId="164" fontId="24" fillId="3" borderId="1" xfId="0" applyFont="1" applyFill="1" applyBorder="1" applyAlignment="1">
      <alignment/>
    </xf>
    <xf numFmtId="175" fontId="24" fillId="3" borderId="1" xfId="0" applyNumberFormat="1" applyFont="1" applyFill="1" applyBorder="1" applyAlignment="1">
      <alignment/>
    </xf>
    <xf numFmtId="176" fontId="24" fillId="2" borderId="1" xfId="19" applyNumberFormat="1" applyFont="1" applyFill="1" applyBorder="1" applyAlignment="1" applyProtection="1">
      <alignment/>
      <protection/>
    </xf>
    <xf numFmtId="176" fontId="24" fillId="2" borderId="1" xfId="19" applyFont="1" applyFill="1" applyBorder="1" applyAlignment="1" applyProtection="1">
      <alignment/>
      <protection/>
    </xf>
    <xf numFmtId="176" fontId="24" fillId="0" borderId="1" xfId="19" applyFont="1" applyFill="1" applyBorder="1" applyAlignment="1" applyProtection="1">
      <alignment/>
      <protection/>
    </xf>
    <xf numFmtId="164" fontId="8" fillId="2" borderId="0" xfId="0" applyFont="1" applyFill="1" applyAlignment="1">
      <alignment/>
    </xf>
    <xf numFmtId="176" fontId="24" fillId="3" borderId="1" xfId="19" applyFon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2 неделя" xfId="20"/>
    <cellStyle name="Обычный_Лист1" xfId="21"/>
    <cellStyle name="Обычный_Лист2" xfId="22"/>
    <cellStyle name="Обычный_Лист3" xfId="23"/>
    <cellStyle name="Обычный_ХЭХ 1С" xfId="24"/>
    <cellStyle name="Обычный_ХЭХ из 1С  (2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7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6384" width="9.00390625" style="0" customWidth="1"/>
  </cols>
  <sheetData>
    <row r="1" spans="1:15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 t="s">
        <v>6</v>
      </c>
      <c r="I2" s="3"/>
      <c r="J2" s="3"/>
      <c r="K2" s="3"/>
      <c r="L2" s="4" t="s">
        <v>7</v>
      </c>
      <c r="M2" s="4"/>
      <c r="N2" s="4"/>
      <c r="O2" s="4"/>
    </row>
    <row r="3" spans="1:15" ht="24" customHeight="1">
      <c r="A3" s="3"/>
      <c r="B3" s="3"/>
      <c r="C3" s="3"/>
      <c r="D3" s="3" t="s">
        <v>8</v>
      </c>
      <c r="E3" s="3" t="s">
        <v>9</v>
      </c>
      <c r="F3" s="3" t="s">
        <v>10</v>
      </c>
      <c r="G3" s="3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4" spans="1:15" ht="12.7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s="10" customFormat="1" ht="31.5" customHeight="1">
      <c r="A6" s="6">
        <v>120</v>
      </c>
      <c r="B6" s="7" t="s">
        <v>20</v>
      </c>
      <c r="C6" s="8">
        <v>200</v>
      </c>
      <c r="D6" s="9">
        <v>4.673</v>
      </c>
      <c r="E6" s="9">
        <v>3.868</v>
      </c>
      <c r="F6" s="9">
        <v>17.298</v>
      </c>
      <c r="G6" s="9">
        <v>123.442</v>
      </c>
      <c r="H6" s="9">
        <v>0.047</v>
      </c>
      <c r="I6" s="9">
        <v>0.6</v>
      </c>
      <c r="J6" s="9">
        <v>16.4</v>
      </c>
      <c r="K6" s="9">
        <v>0.256</v>
      </c>
      <c r="L6" s="9">
        <v>124.896</v>
      </c>
      <c r="M6" s="9">
        <v>104.7</v>
      </c>
      <c r="N6" s="9">
        <v>16.648</v>
      </c>
      <c r="O6" s="9">
        <v>0.374</v>
      </c>
    </row>
    <row r="7" spans="1:15" s="10" customFormat="1" ht="12.75">
      <c r="A7" s="6">
        <v>382</v>
      </c>
      <c r="B7" s="7" t="s">
        <v>21</v>
      </c>
      <c r="C7" s="8">
        <v>180</v>
      </c>
      <c r="D7" s="9">
        <v>3.142</v>
      </c>
      <c r="E7" s="9">
        <v>2.511</v>
      </c>
      <c r="F7" s="9">
        <v>16.344</v>
      </c>
      <c r="G7" s="9">
        <v>101.582</v>
      </c>
      <c r="H7" s="9">
        <v>0.0198</v>
      </c>
      <c r="I7" s="9">
        <v>0.486</v>
      </c>
      <c r="J7" s="9">
        <v>8.197</v>
      </c>
      <c r="K7" s="9">
        <v>0.0099</v>
      </c>
      <c r="L7" s="9">
        <v>101.347</v>
      </c>
      <c r="M7" s="9">
        <v>94.122</v>
      </c>
      <c r="N7" s="9">
        <v>25.11</v>
      </c>
      <c r="O7" s="9">
        <v>0.83</v>
      </c>
    </row>
    <row r="8" spans="1:15" s="10" customFormat="1" ht="12.75" hidden="1">
      <c r="A8" s="6"/>
      <c r="B8" s="7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10" customFormat="1" ht="12.75">
      <c r="A9" s="6">
        <v>14</v>
      </c>
      <c r="B9" s="7" t="s">
        <v>22</v>
      </c>
      <c r="C9" s="8">
        <v>10</v>
      </c>
      <c r="D9" s="9">
        <v>0.08</v>
      </c>
      <c r="E9" s="9">
        <v>7.25</v>
      </c>
      <c r="F9" s="9">
        <v>0.13</v>
      </c>
      <c r="G9" s="9">
        <v>66.09</v>
      </c>
      <c r="H9" s="9">
        <v>0.001</v>
      </c>
      <c r="I9" s="11"/>
      <c r="J9" s="9">
        <v>40</v>
      </c>
      <c r="K9" s="9">
        <v>0.1</v>
      </c>
      <c r="L9" s="9">
        <v>2.4</v>
      </c>
      <c r="M9" s="9">
        <v>3</v>
      </c>
      <c r="N9" s="11"/>
      <c r="O9" s="9">
        <v>0.02</v>
      </c>
    </row>
    <row r="10" spans="1:15" s="16" customFormat="1" ht="12.75">
      <c r="A10" s="12"/>
      <c r="B10" s="13" t="s">
        <v>23</v>
      </c>
      <c r="C10" s="14">
        <v>40</v>
      </c>
      <c r="D10" s="15">
        <v>3.04</v>
      </c>
      <c r="E10" s="15">
        <v>1.12</v>
      </c>
      <c r="F10" s="15">
        <v>20.56</v>
      </c>
      <c r="G10" s="15">
        <v>104.48</v>
      </c>
      <c r="H10" s="15">
        <v>0.062000000000000006</v>
      </c>
      <c r="I10" s="15">
        <v>0.8</v>
      </c>
      <c r="J10" s="15">
        <v>0</v>
      </c>
      <c r="K10" s="15">
        <v>0.6222222222222222</v>
      </c>
      <c r="L10" s="15">
        <v>18.044444444444444</v>
      </c>
      <c r="M10" s="15">
        <v>26</v>
      </c>
      <c r="N10" s="15">
        <v>4.799999999999999</v>
      </c>
      <c r="O10" s="15">
        <v>0.48</v>
      </c>
    </row>
    <row r="11" spans="1:15" s="10" customFormat="1" ht="12.75">
      <c r="A11" s="8"/>
      <c r="B11" s="7" t="s">
        <v>24</v>
      </c>
      <c r="C11" s="8">
        <v>100</v>
      </c>
      <c r="D11" s="9">
        <v>0.4</v>
      </c>
      <c r="E11" s="9">
        <v>0.4</v>
      </c>
      <c r="F11" s="9">
        <v>9.8</v>
      </c>
      <c r="G11" s="9">
        <v>47</v>
      </c>
      <c r="H11" s="9">
        <v>0.03</v>
      </c>
      <c r="I11" s="9">
        <v>10</v>
      </c>
      <c r="J11" s="9">
        <v>0</v>
      </c>
      <c r="K11" s="9">
        <v>0.2</v>
      </c>
      <c r="L11" s="9">
        <v>16</v>
      </c>
      <c r="M11" s="9">
        <v>11</v>
      </c>
      <c r="N11" s="9">
        <v>9</v>
      </c>
      <c r="O11" s="9">
        <v>2.2</v>
      </c>
    </row>
    <row r="12" spans="1:15" s="10" customFormat="1" ht="12.75">
      <c r="A12" s="7"/>
      <c r="B12" s="17" t="s">
        <v>25</v>
      </c>
      <c r="C12" s="17">
        <f>SUM(C6:C11)</f>
        <v>530</v>
      </c>
      <c r="D12" s="18">
        <f>SUM(D6:D11)</f>
        <v>11.335</v>
      </c>
      <c r="E12" s="18">
        <f>SUM(E6:E11)</f>
        <v>15.149000000000003</v>
      </c>
      <c r="F12" s="18">
        <f>SUM(F6:F11)</f>
        <v>64.132</v>
      </c>
      <c r="G12" s="18">
        <f>SUM(G6:G11)</f>
        <v>442.594</v>
      </c>
      <c r="H12" s="18">
        <f>SUM(H6:H11)</f>
        <v>0.1598</v>
      </c>
      <c r="I12" s="18">
        <f>SUM(I6:I11)</f>
        <v>11.886000000000001</v>
      </c>
      <c r="J12" s="18">
        <f>SUM(J6:J11)</f>
        <v>64.59700000000001</v>
      </c>
      <c r="K12" s="18">
        <f>SUM(K6:K11)</f>
        <v>1.1881222222222223</v>
      </c>
      <c r="L12" s="18">
        <f>SUM(L6:L11)</f>
        <v>262.68744444444445</v>
      </c>
      <c r="M12" s="18">
        <f>SUM(M6:M11)</f>
        <v>238.822</v>
      </c>
      <c r="N12" s="18">
        <f>SUM(N6:N11)</f>
        <v>55.55799999999999</v>
      </c>
      <c r="O12" s="18">
        <f>SUM(O6:O11)</f>
        <v>3.9040000000000004</v>
      </c>
    </row>
    <row r="13" spans="1:15" s="10" customFormat="1" ht="12.75" customHeight="1">
      <c r="A13" s="19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0" customFormat="1" ht="21" customHeight="1">
      <c r="A14" s="6">
        <v>75</v>
      </c>
      <c r="B14" s="7" t="s">
        <v>27</v>
      </c>
      <c r="C14" s="8">
        <v>60</v>
      </c>
      <c r="D14" s="9">
        <v>0.66</v>
      </c>
      <c r="E14" s="9">
        <v>0.12</v>
      </c>
      <c r="F14" s="9">
        <v>2.28</v>
      </c>
      <c r="G14" s="9">
        <v>14.4</v>
      </c>
      <c r="H14" s="9">
        <v>0.036</v>
      </c>
      <c r="I14" s="9">
        <v>15</v>
      </c>
      <c r="J14" s="11"/>
      <c r="K14" s="9">
        <v>0.42</v>
      </c>
      <c r="L14" s="9">
        <v>8.4</v>
      </c>
      <c r="M14" s="9">
        <v>15.6</v>
      </c>
      <c r="N14" s="9">
        <v>12</v>
      </c>
      <c r="O14" s="9">
        <v>0.54</v>
      </c>
    </row>
    <row r="15" spans="1:15" s="10" customFormat="1" ht="22.5">
      <c r="A15" s="20">
        <v>82</v>
      </c>
      <c r="B15" s="21" t="s">
        <v>28</v>
      </c>
      <c r="C15" s="22">
        <v>200</v>
      </c>
      <c r="D15" s="23">
        <v>4.999</v>
      </c>
      <c r="E15" s="23">
        <v>5.885</v>
      </c>
      <c r="F15" s="23">
        <v>10.545</v>
      </c>
      <c r="G15" s="23">
        <v>116.308</v>
      </c>
      <c r="H15" s="23">
        <v>0.063</v>
      </c>
      <c r="I15" s="23">
        <v>16.986</v>
      </c>
      <c r="J15" s="23">
        <v>12.58</v>
      </c>
      <c r="K15" s="23">
        <v>2.01</v>
      </c>
      <c r="L15" s="23">
        <v>46.647</v>
      </c>
      <c r="M15" s="23">
        <v>72.654</v>
      </c>
      <c r="N15" s="23">
        <v>24.455</v>
      </c>
      <c r="O15" s="23">
        <v>1.199</v>
      </c>
    </row>
    <row r="16" spans="1:15" s="10" customFormat="1" ht="12.75" hidden="1">
      <c r="A16" s="11"/>
      <c r="B16" s="7"/>
      <c r="C16" s="8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s="10" customFormat="1" ht="12.75">
      <c r="A17" s="6" t="s">
        <v>29</v>
      </c>
      <c r="B17" s="7" t="s">
        <v>30</v>
      </c>
      <c r="C17" s="8">
        <v>90</v>
      </c>
      <c r="D17" s="23">
        <v>10.335</v>
      </c>
      <c r="E17" s="23">
        <v>11.617</v>
      </c>
      <c r="F17" s="23">
        <v>11.049</v>
      </c>
      <c r="G17" s="23">
        <v>190.363</v>
      </c>
      <c r="H17" s="23">
        <v>0.076</v>
      </c>
      <c r="I17" s="24">
        <v>0.032</v>
      </c>
      <c r="J17" s="24">
        <v>8</v>
      </c>
      <c r="K17" s="23">
        <v>1.811</v>
      </c>
      <c r="L17" s="23">
        <v>15.84</v>
      </c>
      <c r="M17" s="23">
        <v>108.27</v>
      </c>
      <c r="N17" s="23">
        <v>17.39</v>
      </c>
      <c r="O17" s="23">
        <v>1.673</v>
      </c>
    </row>
    <row r="18" spans="1:15" s="10" customFormat="1" ht="12.75" hidden="1">
      <c r="A18" s="25"/>
      <c r="B18" s="26"/>
      <c r="C18" s="27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s="10" customFormat="1" ht="12.75">
      <c r="A19" s="6">
        <v>312</v>
      </c>
      <c r="B19" s="7" t="s">
        <v>31</v>
      </c>
      <c r="C19" s="8">
        <v>150</v>
      </c>
      <c r="D19" s="9">
        <v>3.295</v>
      </c>
      <c r="E19" s="9">
        <v>5.441</v>
      </c>
      <c r="F19" s="9">
        <v>22.209</v>
      </c>
      <c r="G19" s="9">
        <v>151.404</v>
      </c>
      <c r="H19" s="9">
        <v>0.16</v>
      </c>
      <c r="I19" s="9">
        <v>25.938</v>
      </c>
      <c r="J19" s="9">
        <v>26.3</v>
      </c>
      <c r="K19" s="9">
        <v>0.189</v>
      </c>
      <c r="L19" s="9">
        <v>45.62</v>
      </c>
      <c r="M19" s="9">
        <v>98.07</v>
      </c>
      <c r="N19" s="9">
        <v>33.11000000000001</v>
      </c>
      <c r="O19" s="9">
        <v>1.225</v>
      </c>
    </row>
    <row r="20" spans="1:15" s="10" customFormat="1" ht="12.75">
      <c r="A20" s="6">
        <v>342</v>
      </c>
      <c r="B20" s="7" t="s">
        <v>32</v>
      </c>
      <c r="C20" s="8">
        <v>180</v>
      </c>
      <c r="D20" s="9">
        <v>0.14400000000000002</v>
      </c>
      <c r="E20" s="9">
        <v>0.14400000000000002</v>
      </c>
      <c r="F20" s="9">
        <v>25.0848</v>
      </c>
      <c r="G20" s="9">
        <v>103.104</v>
      </c>
      <c r="H20" s="9">
        <v>0.0108</v>
      </c>
      <c r="I20" s="9">
        <v>3.6</v>
      </c>
      <c r="J20" s="9">
        <v>0</v>
      </c>
      <c r="K20" s="9">
        <v>0.07200000000000001</v>
      </c>
      <c r="L20" s="9">
        <v>5.76</v>
      </c>
      <c r="M20" s="9">
        <v>3.9600000000000004</v>
      </c>
      <c r="N20" s="9">
        <v>3.24</v>
      </c>
      <c r="O20" s="9">
        <v>0.8567999999999999</v>
      </c>
    </row>
    <row r="21" spans="1:15" s="10" customFormat="1" ht="12.75">
      <c r="A21" s="11"/>
      <c r="B21" s="7" t="s">
        <v>33</v>
      </c>
      <c r="C21" s="8">
        <v>40</v>
      </c>
      <c r="D21" s="23">
        <v>3.16</v>
      </c>
      <c r="E21" s="23">
        <v>0.4</v>
      </c>
      <c r="F21" s="23">
        <v>19.32</v>
      </c>
      <c r="G21" s="23">
        <v>94</v>
      </c>
      <c r="H21" s="23">
        <v>0.064</v>
      </c>
      <c r="I21" s="23">
        <v>0</v>
      </c>
      <c r="J21" s="23">
        <v>0</v>
      </c>
      <c r="K21" s="23">
        <v>0.52</v>
      </c>
      <c r="L21" s="23">
        <v>9.2</v>
      </c>
      <c r="M21" s="23">
        <v>34.8</v>
      </c>
      <c r="N21" s="23">
        <v>13.2</v>
      </c>
      <c r="O21" s="23">
        <v>0.8</v>
      </c>
    </row>
    <row r="22" spans="1:15" s="10" customFormat="1" ht="17.25" customHeight="1">
      <c r="A22" s="28"/>
      <c r="B22" s="7" t="s">
        <v>34</v>
      </c>
      <c r="C22" s="28">
        <v>20</v>
      </c>
      <c r="D22" s="9">
        <v>1.32</v>
      </c>
      <c r="E22" s="9">
        <v>0.24</v>
      </c>
      <c r="F22" s="9">
        <v>7.928</v>
      </c>
      <c r="G22" s="9">
        <v>39.6</v>
      </c>
      <c r="H22" s="9">
        <v>0.034</v>
      </c>
      <c r="I22" s="9">
        <v>0</v>
      </c>
      <c r="J22" s="9">
        <v>0</v>
      </c>
      <c r="K22" s="9">
        <v>0.2</v>
      </c>
      <c r="L22" s="9">
        <v>5.8</v>
      </c>
      <c r="M22" s="9">
        <v>30</v>
      </c>
      <c r="N22" s="9">
        <v>9.4</v>
      </c>
      <c r="O22" s="9">
        <v>0.78</v>
      </c>
    </row>
    <row r="23" spans="1:15" s="10" customFormat="1" ht="12.75">
      <c r="A23" s="29"/>
      <c r="B23" s="30" t="s">
        <v>35</v>
      </c>
      <c r="C23" s="31">
        <f>SUM(C14:C22)</f>
        <v>740</v>
      </c>
      <c r="D23" s="18">
        <f>SUM(D14:D22)</f>
        <v>23.913</v>
      </c>
      <c r="E23" s="18">
        <f>SUM(E14:E22)</f>
        <v>23.847000000000005</v>
      </c>
      <c r="F23" s="18">
        <f>SUM(F14:F22)</f>
        <v>98.41579999999999</v>
      </c>
      <c r="G23" s="18">
        <f>SUM(G14:G22)</f>
        <v>709.179</v>
      </c>
      <c r="H23" s="18">
        <f>SUM(H14:H22)</f>
        <v>0.44380000000000003</v>
      </c>
      <c r="I23" s="18">
        <f>SUM(I14:I22)</f>
        <v>61.556</v>
      </c>
      <c r="J23" s="18">
        <f>SUM(J14:J22)</f>
        <v>46.879999999999995</v>
      </c>
      <c r="K23" s="18">
        <f>SUM(K14:K22)</f>
        <v>5.2219999999999995</v>
      </c>
      <c r="L23" s="18">
        <f>SUM(L14:L22)</f>
        <v>137.267</v>
      </c>
      <c r="M23" s="18">
        <f>SUM(M14:M22)</f>
        <v>363.354</v>
      </c>
      <c r="N23" s="18">
        <f>SUM(N14:N22)</f>
        <v>112.79500000000002</v>
      </c>
      <c r="O23" s="18">
        <f>SUM(O14:O22)</f>
        <v>7.0738</v>
      </c>
    </row>
    <row r="24" spans="1:15" s="10" customFormat="1" ht="12.75">
      <c r="A24" s="32"/>
      <c r="B24" s="32" t="s">
        <v>36</v>
      </c>
      <c r="C24" s="33">
        <f>C23+C12</f>
        <v>1270</v>
      </c>
      <c r="D24" s="34">
        <f>D23+D12</f>
        <v>35.248000000000005</v>
      </c>
      <c r="E24" s="34">
        <f>E23+E12</f>
        <v>38.99600000000001</v>
      </c>
      <c r="F24" s="34">
        <f>F23+F12</f>
        <v>162.5478</v>
      </c>
      <c r="G24" s="34">
        <f>G23+G12</f>
        <v>1151.773</v>
      </c>
      <c r="H24" s="34">
        <f>H23+H12</f>
        <v>0.6036</v>
      </c>
      <c r="I24" s="34">
        <f>I23+I12</f>
        <v>73.442</v>
      </c>
      <c r="J24" s="34">
        <f>J23+J12</f>
        <v>111.477</v>
      </c>
      <c r="K24" s="34">
        <f>K23+K12</f>
        <v>6.410122222222222</v>
      </c>
      <c r="L24" s="34">
        <f>L23+L12</f>
        <v>399.95444444444445</v>
      </c>
      <c r="M24" s="34">
        <f>M23+M12</f>
        <v>602.1759999999999</v>
      </c>
      <c r="N24" s="34">
        <f>N23+N12</f>
        <v>168.353</v>
      </c>
      <c r="O24" s="34">
        <f>O23+O12</f>
        <v>10.9778</v>
      </c>
    </row>
    <row r="25" spans="1:15" s="10" customFormat="1" ht="12.75" customHeight="1">
      <c r="A25" s="35" t="s">
        <v>37</v>
      </c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</row>
    <row r="26" spans="1:15" s="10" customFormat="1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0" customFormat="1" ht="12.75">
      <c r="A27" s="37"/>
      <c r="B27" s="38" t="s">
        <v>38</v>
      </c>
      <c r="C27" s="37">
        <v>150</v>
      </c>
      <c r="D27" s="39">
        <v>9.930000000000001</v>
      </c>
      <c r="E27" s="39">
        <v>13.316666666666666</v>
      </c>
      <c r="F27" s="39">
        <v>17.476666666666667</v>
      </c>
      <c r="G27" s="39">
        <v>229.8</v>
      </c>
      <c r="H27" s="39">
        <v>0.16166666666666665</v>
      </c>
      <c r="I27" s="39">
        <v>19.493333333333332</v>
      </c>
      <c r="J27" s="39">
        <v>157.66666666666666</v>
      </c>
      <c r="K27" s="39">
        <v>1.9366666666666668</v>
      </c>
      <c r="L27" s="39">
        <v>75.47333333333334</v>
      </c>
      <c r="M27" s="39">
        <v>190.30833333333334</v>
      </c>
      <c r="N27" s="39">
        <v>32.876666666666665</v>
      </c>
      <c r="O27" s="39">
        <v>2.334166666666667</v>
      </c>
    </row>
    <row r="28" spans="1:15" s="10" customFormat="1" ht="12.75">
      <c r="A28" s="11"/>
      <c r="B28" s="7" t="s">
        <v>39</v>
      </c>
      <c r="C28" s="8">
        <v>20</v>
      </c>
      <c r="D28" s="9">
        <v>0.6200000000000001</v>
      </c>
      <c r="E28" s="9">
        <v>0.04</v>
      </c>
      <c r="F28" s="9">
        <v>1.3</v>
      </c>
      <c r="G28" s="9">
        <v>8</v>
      </c>
      <c r="H28" s="9">
        <v>0.022000000000000002</v>
      </c>
      <c r="I28" s="9">
        <v>2</v>
      </c>
      <c r="J28" s="9">
        <v>0</v>
      </c>
      <c r="K28" s="9">
        <v>0.04</v>
      </c>
      <c r="L28" s="9">
        <v>4</v>
      </c>
      <c r="M28" s="9">
        <v>12.4</v>
      </c>
      <c r="N28" s="9">
        <v>4.2</v>
      </c>
      <c r="O28" s="9">
        <v>0.14</v>
      </c>
    </row>
    <row r="29" spans="1:15" s="10" customFormat="1" ht="12.75">
      <c r="A29" s="40">
        <v>376</v>
      </c>
      <c r="B29" s="13" t="s">
        <v>40</v>
      </c>
      <c r="C29" s="14">
        <v>180</v>
      </c>
      <c r="D29" s="41"/>
      <c r="E29" s="41"/>
      <c r="F29" s="42">
        <v>10.981</v>
      </c>
      <c r="G29" s="42">
        <v>43.902</v>
      </c>
      <c r="H29" s="42">
        <v>0.001</v>
      </c>
      <c r="I29" s="42">
        <v>0.1</v>
      </c>
      <c r="J29" s="41"/>
      <c r="K29" s="41"/>
      <c r="L29" s="42">
        <v>4.95</v>
      </c>
      <c r="M29" s="42">
        <v>8.24</v>
      </c>
      <c r="N29" s="42">
        <v>4.4</v>
      </c>
      <c r="O29" s="42">
        <v>0.853</v>
      </c>
    </row>
    <row r="30" spans="1:15" s="10" customFormat="1" ht="12.75">
      <c r="A30" s="6">
        <v>432</v>
      </c>
      <c r="B30" s="7" t="s">
        <v>41</v>
      </c>
      <c r="C30" s="8">
        <v>40</v>
      </c>
      <c r="D30" s="23">
        <v>3.598</v>
      </c>
      <c r="E30" s="23">
        <v>2.539</v>
      </c>
      <c r="F30" s="23">
        <v>21.814</v>
      </c>
      <c r="G30" s="23">
        <v>124.363</v>
      </c>
      <c r="H30" s="23">
        <v>0.254</v>
      </c>
      <c r="I30" s="23">
        <v>0.1</v>
      </c>
      <c r="J30" s="23">
        <v>2.5</v>
      </c>
      <c r="K30" s="23">
        <v>1.365</v>
      </c>
      <c r="L30" s="23">
        <v>8.053</v>
      </c>
      <c r="M30" s="23">
        <v>33</v>
      </c>
      <c r="N30" s="23">
        <v>6.298</v>
      </c>
      <c r="O30" s="23">
        <v>0.445</v>
      </c>
    </row>
    <row r="31" spans="1:15" s="16" customFormat="1" ht="12.75">
      <c r="A31" s="43"/>
      <c r="B31" s="13" t="s">
        <v>23</v>
      </c>
      <c r="C31" s="14">
        <v>30</v>
      </c>
      <c r="D31" s="15">
        <v>2.28</v>
      </c>
      <c r="E31" s="15">
        <v>0.8400000000000001</v>
      </c>
      <c r="F31" s="15">
        <v>15.42</v>
      </c>
      <c r="G31" s="15">
        <v>78.36</v>
      </c>
      <c r="H31" s="15">
        <v>0.04650000000000001</v>
      </c>
      <c r="I31" s="15">
        <v>0.6</v>
      </c>
      <c r="J31" s="15">
        <v>0</v>
      </c>
      <c r="K31" s="15">
        <v>0.4666666666666667</v>
      </c>
      <c r="L31" s="15">
        <v>13.533333333333333</v>
      </c>
      <c r="M31" s="15">
        <v>19.5</v>
      </c>
      <c r="N31" s="15">
        <v>3.5999999999999996</v>
      </c>
      <c r="O31" s="15">
        <v>0.36</v>
      </c>
    </row>
    <row r="32" spans="1:15" s="10" customFormat="1" ht="12.75">
      <c r="A32" s="44"/>
      <c r="B32" s="7" t="s">
        <v>42</v>
      </c>
      <c r="C32" s="28">
        <v>100</v>
      </c>
      <c r="D32" s="9">
        <v>0.4</v>
      </c>
      <c r="E32" s="9">
        <v>0.3</v>
      </c>
      <c r="F32" s="9">
        <v>10.3</v>
      </c>
      <c r="G32" s="9">
        <v>47</v>
      </c>
      <c r="H32" s="9">
        <v>0.019999999999999997</v>
      </c>
      <c r="I32" s="9">
        <v>5</v>
      </c>
      <c r="J32" s="9">
        <v>0</v>
      </c>
      <c r="K32" s="9">
        <v>0.4</v>
      </c>
      <c r="L32" s="9">
        <v>19</v>
      </c>
      <c r="M32" s="9">
        <v>16</v>
      </c>
      <c r="N32" s="9">
        <v>12</v>
      </c>
      <c r="O32" s="9">
        <v>2.3</v>
      </c>
    </row>
    <row r="33" spans="1:15" s="10" customFormat="1" ht="12.75">
      <c r="A33" s="29"/>
      <c r="B33" s="30" t="s">
        <v>25</v>
      </c>
      <c r="C33" s="31">
        <f>SUM(C27:C32)</f>
        <v>520</v>
      </c>
      <c r="D33" s="18">
        <f>SUM(D27:D32)</f>
        <v>16.828000000000003</v>
      </c>
      <c r="E33" s="18">
        <f>SUM(E27:E32)</f>
        <v>17.035666666666668</v>
      </c>
      <c r="F33" s="18">
        <f>SUM(F27:F32)</f>
        <v>77.29166666666666</v>
      </c>
      <c r="G33" s="18">
        <f>SUM(G27:G32)</f>
        <v>531.425</v>
      </c>
      <c r="H33" s="18">
        <f>SUM(H27:H32)</f>
        <v>0.5051666666666667</v>
      </c>
      <c r="I33" s="18">
        <f>SUM(I27:I32)</f>
        <v>27.293333333333333</v>
      </c>
      <c r="J33" s="18">
        <f>SUM(J27:J32)</f>
        <v>160.16666666666666</v>
      </c>
      <c r="K33" s="18">
        <f>SUM(K27:K32)</f>
        <v>4.208333333333333</v>
      </c>
      <c r="L33" s="18">
        <f>SUM(L27:L32)</f>
        <v>125.00966666666667</v>
      </c>
      <c r="M33" s="18">
        <f>SUM(M27:M32)</f>
        <v>279.4483333333333</v>
      </c>
      <c r="N33" s="18">
        <f>SUM(N27:N32)</f>
        <v>63.37466666666667</v>
      </c>
      <c r="O33" s="18">
        <f>SUM(O27:O32)</f>
        <v>6.432166666666667</v>
      </c>
    </row>
    <row r="34" spans="1:15" s="10" customFormat="1" ht="12.75" customHeight="1">
      <c r="A34" s="19" t="s">
        <v>26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0" customFormat="1" ht="22.5">
      <c r="A35" s="6">
        <v>45</v>
      </c>
      <c r="B35" s="7" t="s">
        <v>43</v>
      </c>
      <c r="C35" s="8">
        <v>60</v>
      </c>
      <c r="D35" s="9">
        <v>0.924</v>
      </c>
      <c r="E35" s="9">
        <v>3.05</v>
      </c>
      <c r="F35" s="9">
        <v>5.617</v>
      </c>
      <c r="G35" s="9">
        <v>54.203</v>
      </c>
      <c r="H35" s="9">
        <v>0.018</v>
      </c>
      <c r="I35" s="9">
        <v>21.45</v>
      </c>
      <c r="J35" s="11"/>
      <c r="K35" s="9">
        <v>1.391</v>
      </c>
      <c r="L35" s="9">
        <v>24.18</v>
      </c>
      <c r="M35" s="9">
        <v>17.93</v>
      </c>
      <c r="N35" s="9">
        <v>9.8</v>
      </c>
      <c r="O35" s="9">
        <v>0.333</v>
      </c>
    </row>
    <row r="36" spans="1:15" s="10" customFormat="1" ht="25.5" customHeight="1">
      <c r="A36" s="25">
        <v>97</v>
      </c>
      <c r="B36" s="26" t="s">
        <v>44</v>
      </c>
      <c r="C36" s="27">
        <v>200</v>
      </c>
      <c r="D36" s="23">
        <v>4.986</v>
      </c>
      <c r="E36" s="23">
        <v>3.085</v>
      </c>
      <c r="F36" s="23">
        <v>16.047</v>
      </c>
      <c r="G36" s="23">
        <v>112.413</v>
      </c>
      <c r="H36" s="23">
        <v>0.131</v>
      </c>
      <c r="I36" s="23">
        <v>19.648</v>
      </c>
      <c r="J36" s="23">
        <v>5.6</v>
      </c>
      <c r="K36" s="23">
        <v>1.067</v>
      </c>
      <c r="L36" s="23">
        <v>25.082</v>
      </c>
      <c r="M36" s="23">
        <v>86.746</v>
      </c>
      <c r="N36" s="23">
        <v>28.63</v>
      </c>
      <c r="O36" s="23">
        <v>1.198</v>
      </c>
    </row>
    <row r="37" spans="1:15" s="10" customFormat="1" ht="27" customHeight="1">
      <c r="A37" s="25" t="s">
        <v>45</v>
      </c>
      <c r="B37" s="26" t="s">
        <v>46</v>
      </c>
      <c r="C37" s="27">
        <v>190</v>
      </c>
      <c r="D37" s="23">
        <v>14.19</v>
      </c>
      <c r="E37" s="23">
        <v>12.742</v>
      </c>
      <c r="F37" s="23">
        <v>16.492</v>
      </c>
      <c r="G37" s="23">
        <v>238.74</v>
      </c>
      <c r="H37" s="23">
        <v>0.226</v>
      </c>
      <c r="I37" s="23">
        <v>28.674</v>
      </c>
      <c r="J37" s="23">
        <v>22.3</v>
      </c>
      <c r="K37" s="23">
        <v>4.708</v>
      </c>
      <c r="L37" s="23">
        <v>51.859</v>
      </c>
      <c r="M37" s="23">
        <v>182.5</v>
      </c>
      <c r="N37" s="23">
        <v>50.09</v>
      </c>
      <c r="O37" s="23">
        <v>1.466</v>
      </c>
    </row>
    <row r="38" spans="1:15" s="10" customFormat="1" ht="12.75">
      <c r="A38" s="25" t="s">
        <v>47</v>
      </c>
      <c r="B38" s="26" t="s">
        <v>48</v>
      </c>
      <c r="C38" s="27">
        <v>180</v>
      </c>
      <c r="D38" s="23">
        <v>0.268</v>
      </c>
      <c r="E38" s="23">
        <v>0.044</v>
      </c>
      <c r="F38" s="23">
        <v>20.312</v>
      </c>
      <c r="G38" s="23">
        <v>83.12</v>
      </c>
      <c r="H38" s="23">
        <v>0.007</v>
      </c>
      <c r="I38" s="23">
        <v>3.3</v>
      </c>
      <c r="J38" s="24"/>
      <c r="K38" s="23">
        <v>0.066</v>
      </c>
      <c r="L38" s="23">
        <v>9.74</v>
      </c>
      <c r="M38" s="23">
        <v>6.6</v>
      </c>
      <c r="N38" s="23">
        <v>5.72</v>
      </c>
      <c r="O38" s="23">
        <v>0.152</v>
      </c>
    </row>
    <row r="39" spans="1:15" s="10" customFormat="1" ht="12.75">
      <c r="A39" s="11"/>
      <c r="B39" s="7" t="s">
        <v>33</v>
      </c>
      <c r="C39" s="8">
        <v>40</v>
      </c>
      <c r="D39" s="23">
        <v>3.16</v>
      </c>
      <c r="E39" s="23">
        <v>0.4</v>
      </c>
      <c r="F39" s="23">
        <v>19.32</v>
      </c>
      <c r="G39" s="23">
        <v>94</v>
      </c>
      <c r="H39" s="23">
        <v>0.064</v>
      </c>
      <c r="I39" s="23">
        <v>0</v>
      </c>
      <c r="J39" s="23">
        <v>0</v>
      </c>
      <c r="K39" s="23">
        <v>0.52</v>
      </c>
      <c r="L39" s="23">
        <v>9.2</v>
      </c>
      <c r="M39" s="23">
        <v>34.8</v>
      </c>
      <c r="N39" s="23">
        <v>13.2</v>
      </c>
      <c r="O39" s="23">
        <v>0.8</v>
      </c>
    </row>
    <row r="40" spans="1:15" s="10" customFormat="1" ht="17.25" customHeight="1">
      <c r="A40" s="28"/>
      <c r="B40" s="7" t="s">
        <v>34</v>
      </c>
      <c r="C40" s="28">
        <v>20</v>
      </c>
      <c r="D40" s="9">
        <v>1.32</v>
      </c>
      <c r="E40" s="9">
        <v>0.24</v>
      </c>
      <c r="F40" s="9">
        <v>7.928</v>
      </c>
      <c r="G40" s="9">
        <v>39.6</v>
      </c>
      <c r="H40" s="9">
        <v>0.034</v>
      </c>
      <c r="I40" s="9">
        <v>0</v>
      </c>
      <c r="J40" s="9">
        <v>0</v>
      </c>
      <c r="K40" s="9">
        <v>0.2</v>
      </c>
      <c r="L40" s="9">
        <v>5.8</v>
      </c>
      <c r="M40" s="9">
        <v>30</v>
      </c>
      <c r="N40" s="9">
        <v>9.4</v>
      </c>
      <c r="O40" s="9">
        <v>0.78</v>
      </c>
    </row>
    <row r="41" spans="1:15" s="10" customFormat="1" ht="12.75">
      <c r="A41" s="29"/>
      <c r="B41" s="30" t="s">
        <v>35</v>
      </c>
      <c r="C41" s="31">
        <f>SUM(C35:C40)</f>
        <v>690</v>
      </c>
      <c r="D41" s="18">
        <f>SUM(D35:D40)</f>
        <v>24.848</v>
      </c>
      <c r="E41" s="18">
        <f>SUM(E35:E40)</f>
        <v>19.561</v>
      </c>
      <c r="F41" s="18">
        <f>SUM(F35:F40)</f>
        <v>85.716</v>
      </c>
      <c r="G41" s="18">
        <f>SUM(G35:G40)</f>
        <v>622.076</v>
      </c>
      <c r="H41" s="18">
        <f>SUM(H35:H40)</f>
        <v>0.48</v>
      </c>
      <c r="I41" s="18">
        <f>SUM(I35:I40)</f>
        <v>73.072</v>
      </c>
      <c r="J41" s="18">
        <f>SUM(J35:J40)</f>
        <v>27.9</v>
      </c>
      <c r="K41" s="18">
        <f>SUM(K35:K40)</f>
        <v>7.952000000000001</v>
      </c>
      <c r="L41" s="18">
        <f>SUM(L35:L40)</f>
        <v>125.86099999999999</v>
      </c>
      <c r="M41" s="18">
        <f>SUM(M35:M40)</f>
        <v>358.576</v>
      </c>
      <c r="N41" s="18">
        <f>SUM(N35:N40)</f>
        <v>116.84</v>
      </c>
      <c r="O41" s="18">
        <f>SUM(O35:O40)</f>
        <v>4.729</v>
      </c>
    </row>
    <row r="42" spans="2:15" s="10" customFormat="1" ht="12.75">
      <c r="B42" s="32" t="s">
        <v>49</v>
      </c>
      <c r="C42" s="45">
        <f>C41+C33</f>
        <v>1210</v>
      </c>
      <c r="D42" s="34">
        <f>D41+D33</f>
        <v>41.676</v>
      </c>
      <c r="E42" s="34">
        <f>E41+E33</f>
        <v>36.596666666666664</v>
      </c>
      <c r="F42" s="34">
        <f>F41+F33</f>
        <v>163.00766666666664</v>
      </c>
      <c r="G42" s="34">
        <f>G41+G33</f>
        <v>1153.501</v>
      </c>
      <c r="H42" s="34">
        <f>H41+H33</f>
        <v>0.9851666666666666</v>
      </c>
      <c r="I42" s="34">
        <f>I41+I33</f>
        <v>100.36533333333334</v>
      </c>
      <c r="J42" s="34">
        <f>J41+J33</f>
        <v>188.06666666666666</v>
      </c>
      <c r="K42" s="34">
        <f>K41+K33</f>
        <v>12.160333333333334</v>
      </c>
      <c r="L42" s="34">
        <f>L41+L33</f>
        <v>250.87066666666666</v>
      </c>
      <c r="M42" s="34">
        <f>M41+M33</f>
        <v>638.0243333333333</v>
      </c>
      <c r="N42" s="34">
        <f>N41+N33</f>
        <v>180.2146666666667</v>
      </c>
      <c r="O42" s="34">
        <f>O41+O33</f>
        <v>11.161166666666666</v>
      </c>
    </row>
    <row r="43" spans="1:15" s="10" customFormat="1" ht="12.75" customHeight="1">
      <c r="A43" s="35" t="s">
        <v>50</v>
      </c>
      <c r="B43" s="35"/>
      <c r="C43" s="35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</row>
    <row r="44" spans="1:15" s="10" customFormat="1" ht="12.75" customHeight="1">
      <c r="A44" s="19" t="s">
        <v>19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10" customFormat="1" ht="12.75">
      <c r="A45" s="46">
        <v>38</v>
      </c>
      <c r="B45" s="7" t="s">
        <v>51</v>
      </c>
      <c r="C45" s="8">
        <v>40</v>
      </c>
      <c r="D45" s="9">
        <v>0.52</v>
      </c>
      <c r="E45" s="9">
        <v>0.04</v>
      </c>
      <c r="F45" s="9">
        <v>1.96</v>
      </c>
      <c r="G45" s="9">
        <v>10.4</v>
      </c>
      <c r="H45" s="9">
        <v>0.032</v>
      </c>
      <c r="I45" s="9">
        <v>80</v>
      </c>
      <c r="J45" s="9">
        <v>0</v>
      </c>
      <c r="K45" s="9">
        <v>0</v>
      </c>
      <c r="L45" s="9">
        <v>3.2</v>
      </c>
      <c r="M45" s="9">
        <v>0</v>
      </c>
      <c r="N45" s="9">
        <v>2.8</v>
      </c>
      <c r="O45" s="9">
        <v>0.2</v>
      </c>
    </row>
    <row r="46" spans="1:15" s="10" customFormat="1" ht="22.5">
      <c r="A46" s="47" t="s">
        <v>52</v>
      </c>
      <c r="B46" s="26" t="s">
        <v>53</v>
      </c>
      <c r="C46" s="27">
        <v>60</v>
      </c>
      <c r="D46" s="23">
        <v>9.791</v>
      </c>
      <c r="E46" s="23">
        <v>10.856</v>
      </c>
      <c r="F46" s="23">
        <v>8.945</v>
      </c>
      <c r="G46" s="23">
        <v>173.05</v>
      </c>
      <c r="H46" s="23">
        <v>0.074</v>
      </c>
      <c r="I46" s="23">
        <v>2.066</v>
      </c>
      <c r="J46" s="23">
        <v>7.5</v>
      </c>
      <c r="K46" s="23">
        <v>1.57</v>
      </c>
      <c r="L46" s="23">
        <v>19.397</v>
      </c>
      <c r="M46" s="23">
        <v>106.264</v>
      </c>
      <c r="N46" s="23">
        <v>17.446</v>
      </c>
      <c r="O46" s="23">
        <v>1.633</v>
      </c>
    </row>
    <row r="47" spans="1:15" s="10" customFormat="1" ht="22.5">
      <c r="A47" s="6" t="s">
        <v>54</v>
      </c>
      <c r="B47" s="7" t="s">
        <v>55</v>
      </c>
      <c r="C47" s="8">
        <v>150</v>
      </c>
      <c r="D47" s="9">
        <v>3.395</v>
      </c>
      <c r="E47" s="9">
        <v>5.481</v>
      </c>
      <c r="F47" s="9">
        <v>21.109</v>
      </c>
      <c r="G47" s="9">
        <v>140.37</v>
      </c>
      <c r="H47" s="9">
        <v>0.13</v>
      </c>
      <c r="I47" s="9">
        <v>26.28</v>
      </c>
      <c r="J47" s="9">
        <v>24.1</v>
      </c>
      <c r="K47" s="9">
        <v>0.12</v>
      </c>
      <c r="L47" s="9">
        <v>45.62</v>
      </c>
      <c r="M47" s="9">
        <v>96.07</v>
      </c>
      <c r="N47" s="9">
        <v>32.18</v>
      </c>
      <c r="O47" s="9">
        <v>1.114</v>
      </c>
    </row>
    <row r="48" spans="1:15" s="10" customFormat="1" ht="12.75">
      <c r="A48" s="11"/>
      <c r="B48" s="7" t="s">
        <v>56</v>
      </c>
      <c r="C48" s="8">
        <v>15</v>
      </c>
      <c r="D48" s="9">
        <v>0.015</v>
      </c>
      <c r="E48" s="11"/>
      <c r="F48" s="9">
        <v>11.91</v>
      </c>
      <c r="G48" s="9">
        <v>48.15</v>
      </c>
      <c r="H48" s="11"/>
      <c r="I48" s="11"/>
      <c r="J48" s="11"/>
      <c r="K48" s="11"/>
      <c r="L48" s="9">
        <v>0.6</v>
      </c>
      <c r="M48" s="9">
        <v>0.15</v>
      </c>
      <c r="N48" s="9">
        <v>0.3</v>
      </c>
      <c r="O48" s="9">
        <v>0.06</v>
      </c>
    </row>
    <row r="49" spans="1:15" s="10" customFormat="1" ht="12.75">
      <c r="A49" s="8"/>
      <c r="B49" s="13" t="s">
        <v>23</v>
      </c>
      <c r="C49" s="48">
        <v>50</v>
      </c>
      <c r="D49" s="42">
        <v>3.8</v>
      </c>
      <c r="E49" s="42">
        <v>1.4</v>
      </c>
      <c r="F49" s="42">
        <v>25.7</v>
      </c>
      <c r="G49" s="42">
        <v>130.6</v>
      </c>
      <c r="H49" s="42">
        <v>0.0775</v>
      </c>
      <c r="I49" s="42">
        <v>1</v>
      </c>
      <c r="J49" s="42">
        <v>0</v>
      </c>
      <c r="K49" s="42">
        <v>0.7777777777777778</v>
      </c>
      <c r="L49" s="42">
        <v>22.555555555555554</v>
      </c>
      <c r="M49" s="42">
        <v>32.5</v>
      </c>
      <c r="N49" s="42">
        <v>5.999999999999998</v>
      </c>
      <c r="O49" s="42">
        <v>0.6000000000000001</v>
      </c>
    </row>
    <row r="50" spans="1:15" s="10" customFormat="1" ht="12.75">
      <c r="A50" s="49" t="s">
        <v>57</v>
      </c>
      <c r="B50" s="13" t="s">
        <v>58</v>
      </c>
      <c r="C50" s="14">
        <v>187</v>
      </c>
      <c r="D50" s="15">
        <v>0.054</v>
      </c>
      <c r="E50" s="15">
        <v>0.006</v>
      </c>
      <c r="F50" s="15">
        <v>9.165</v>
      </c>
      <c r="G50" s="39">
        <v>37.962</v>
      </c>
      <c r="H50" s="39">
        <v>0.003</v>
      </c>
      <c r="I50" s="39">
        <v>2.5</v>
      </c>
      <c r="J50" s="50"/>
      <c r="K50" s="39">
        <v>0.012</v>
      </c>
      <c r="L50" s="39">
        <v>7.35</v>
      </c>
      <c r="M50" s="39">
        <v>9.56</v>
      </c>
      <c r="N50" s="39">
        <v>5.12</v>
      </c>
      <c r="O50" s="39">
        <v>0.883</v>
      </c>
    </row>
    <row r="51" spans="1:15" s="10" customFormat="1" ht="12.75">
      <c r="A51" s="29"/>
      <c r="B51" s="30" t="s">
        <v>25</v>
      </c>
      <c r="C51" s="31">
        <f>SUM(C45:C50)</f>
        <v>502</v>
      </c>
      <c r="D51" s="18">
        <f>SUM(D45:D50)</f>
        <v>17.575</v>
      </c>
      <c r="E51" s="18">
        <f>SUM(E45:E50)</f>
        <v>17.782999999999998</v>
      </c>
      <c r="F51" s="18">
        <f>SUM(F45:F50)</f>
        <v>78.789</v>
      </c>
      <c r="G51" s="18">
        <f>SUM(G45:G50)</f>
        <v>540.5319999999999</v>
      </c>
      <c r="H51" s="18">
        <f>SUM(H45:H50)</f>
        <v>0.3165</v>
      </c>
      <c r="I51" s="18">
        <f>SUM(I45:I50)</f>
        <v>111.846</v>
      </c>
      <c r="J51" s="18">
        <f>SUM(J45:J50)</f>
        <v>31.6</v>
      </c>
      <c r="K51" s="18">
        <f>SUM(K45:K50)</f>
        <v>2.4797777777777776</v>
      </c>
      <c r="L51" s="18">
        <f>SUM(L45:L50)</f>
        <v>98.72255555555554</v>
      </c>
      <c r="M51" s="18">
        <f>SUM(M45:M50)</f>
        <v>244.54399999999998</v>
      </c>
      <c r="N51" s="18">
        <f>SUM(N45:N50)</f>
        <v>63.846</v>
      </c>
      <c r="O51" s="18">
        <f>SUM(O45:O50)</f>
        <v>4.49</v>
      </c>
    </row>
    <row r="52" spans="1:15" s="10" customFormat="1" ht="12.75" customHeight="1">
      <c r="A52" s="19" t="s">
        <v>26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0" customFormat="1" ht="12.75">
      <c r="A53" s="8"/>
      <c r="B53" s="7" t="s">
        <v>59</v>
      </c>
      <c r="C53" s="8">
        <v>100</v>
      </c>
      <c r="D53" s="9">
        <v>0.8</v>
      </c>
      <c r="E53" s="9">
        <v>0.4</v>
      </c>
      <c r="F53" s="9">
        <v>8.1</v>
      </c>
      <c r="G53" s="9">
        <v>47</v>
      </c>
      <c r="H53" s="9">
        <v>0.02</v>
      </c>
      <c r="I53" s="9">
        <v>180</v>
      </c>
      <c r="J53" s="11"/>
      <c r="K53" s="11"/>
      <c r="L53" s="9">
        <v>40</v>
      </c>
      <c r="M53" s="11"/>
      <c r="N53" s="9">
        <v>25</v>
      </c>
      <c r="O53" s="9">
        <v>0.8</v>
      </c>
    </row>
    <row r="54" spans="1:15" s="10" customFormat="1" ht="29.25" customHeight="1">
      <c r="A54" s="25">
        <v>96</v>
      </c>
      <c r="B54" s="26" t="s">
        <v>60</v>
      </c>
      <c r="C54" s="27">
        <v>200</v>
      </c>
      <c r="D54" s="23">
        <v>4.894</v>
      </c>
      <c r="E54" s="23">
        <v>5.055</v>
      </c>
      <c r="F54" s="23">
        <v>13.954</v>
      </c>
      <c r="G54" s="23">
        <v>121.506</v>
      </c>
      <c r="H54" s="23">
        <v>0.099</v>
      </c>
      <c r="I54" s="23">
        <v>13.73</v>
      </c>
      <c r="J54" s="23">
        <v>6</v>
      </c>
      <c r="K54" s="23">
        <v>1.937</v>
      </c>
      <c r="L54" s="23">
        <v>23.786</v>
      </c>
      <c r="M54" s="23">
        <v>76.991</v>
      </c>
      <c r="N54" s="23">
        <v>24.684</v>
      </c>
      <c r="O54" s="23">
        <v>1.008</v>
      </c>
    </row>
    <row r="55" spans="1:15" s="10" customFormat="1" ht="27" customHeight="1">
      <c r="A55" s="25"/>
      <c r="B55" s="26" t="s">
        <v>61</v>
      </c>
      <c r="C55" s="27">
        <v>250</v>
      </c>
      <c r="D55" s="23">
        <v>29.83</v>
      </c>
      <c r="E55" s="23">
        <v>15.09</v>
      </c>
      <c r="F55" s="23">
        <v>47.66</v>
      </c>
      <c r="G55" s="23">
        <v>487.25</v>
      </c>
      <c r="H55" s="23">
        <v>0.141</v>
      </c>
      <c r="I55" s="23">
        <v>7.104</v>
      </c>
      <c r="J55" s="23">
        <v>16.8</v>
      </c>
      <c r="K55" s="23">
        <v>3.208</v>
      </c>
      <c r="L55" s="23">
        <v>21.2</v>
      </c>
      <c r="M55" s="23">
        <v>133.27</v>
      </c>
      <c r="N55" s="23">
        <v>29.02</v>
      </c>
      <c r="O55" s="23">
        <v>0.738</v>
      </c>
    </row>
    <row r="56" spans="1:15" s="10" customFormat="1" ht="27" customHeight="1" hidden="1">
      <c r="A56" s="6"/>
      <c r="B56" s="7"/>
      <c r="C56" s="8"/>
      <c r="D56" s="9"/>
      <c r="E56" s="9"/>
      <c r="F56" s="9"/>
      <c r="G56" s="9"/>
      <c r="H56" s="9"/>
      <c r="I56" s="9"/>
      <c r="J56" s="11"/>
      <c r="K56" s="9"/>
      <c r="L56" s="9"/>
      <c r="M56" s="9"/>
      <c r="N56" s="9"/>
      <c r="O56" s="9"/>
    </row>
    <row r="57" spans="1:15" s="10" customFormat="1" ht="12.75">
      <c r="A57" s="27"/>
      <c r="B57" s="26" t="s">
        <v>62</v>
      </c>
      <c r="C57" s="27">
        <v>180</v>
      </c>
      <c r="D57" s="23">
        <v>0.9</v>
      </c>
      <c r="E57" s="23">
        <v>0.18</v>
      </c>
      <c r="F57" s="23">
        <v>18.18</v>
      </c>
      <c r="G57" s="23">
        <v>82.8</v>
      </c>
      <c r="H57" s="23">
        <v>0.018</v>
      </c>
      <c r="I57" s="23">
        <v>36</v>
      </c>
      <c r="J57" s="24"/>
      <c r="K57" s="23">
        <v>0.18</v>
      </c>
      <c r="L57" s="23">
        <v>12.6</v>
      </c>
      <c r="M57" s="23">
        <v>12.6</v>
      </c>
      <c r="N57" s="23">
        <v>7.2</v>
      </c>
      <c r="O57" s="23">
        <v>2.52</v>
      </c>
    </row>
    <row r="58" spans="1:15" s="10" customFormat="1" ht="12.75">
      <c r="A58" s="11"/>
      <c r="B58" s="7" t="s">
        <v>33</v>
      </c>
      <c r="C58" s="8">
        <v>40</v>
      </c>
      <c r="D58" s="23">
        <v>3.16</v>
      </c>
      <c r="E58" s="23">
        <v>0.4</v>
      </c>
      <c r="F58" s="23">
        <v>19.32</v>
      </c>
      <c r="G58" s="23">
        <v>94</v>
      </c>
      <c r="H58" s="23">
        <v>0.064</v>
      </c>
      <c r="I58" s="23">
        <v>0</v>
      </c>
      <c r="J58" s="23">
        <v>0</v>
      </c>
      <c r="K58" s="23">
        <v>0.52</v>
      </c>
      <c r="L58" s="23">
        <v>9.2</v>
      </c>
      <c r="M58" s="23">
        <v>34.8</v>
      </c>
      <c r="N58" s="23">
        <v>13.2</v>
      </c>
      <c r="O58" s="23">
        <v>0.8</v>
      </c>
    </row>
    <row r="59" spans="1:15" s="10" customFormat="1" ht="16.5" customHeight="1">
      <c r="A59" s="28"/>
      <c r="B59" s="7" t="s">
        <v>34</v>
      </c>
      <c r="C59" s="28">
        <v>20</v>
      </c>
      <c r="D59" s="9">
        <v>1.32</v>
      </c>
      <c r="E59" s="9">
        <v>0.24</v>
      </c>
      <c r="F59" s="9">
        <v>7.928</v>
      </c>
      <c r="G59" s="9">
        <v>39.6</v>
      </c>
      <c r="H59" s="9">
        <v>0.034</v>
      </c>
      <c r="I59" s="9">
        <v>0</v>
      </c>
      <c r="J59" s="9">
        <v>0</v>
      </c>
      <c r="K59" s="9">
        <v>0.2</v>
      </c>
      <c r="L59" s="9">
        <v>5.8</v>
      </c>
      <c r="M59" s="9">
        <v>30</v>
      </c>
      <c r="N59" s="9">
        <v>9.4</v>
      </c>
      <c r="O59" s="9">
        <v>0.78</v>
      </c>
    </row>
    <row r="60" spans="1:15" s="10" customFormat="1" ht="12.75">
      <c r="A60" s="29"/>
      <c r="B60" s="30" t="s">
        <v>35</v>
      </c>
      <c r="C60" s="31">
        <f>SUM(C53:C59)</f>
        <v>790</v>
      </c>
      <c r="D60" s="18">
        <f>SUM(D53:D59)</f>
        <v>40.903999999999996</v>
      </c>
      <c r="E60" s="18">
        <f>SUM(E53:E59)</f>
        <v>21.365</v>
      </c>
      <c r="F60" s="18">
        <f>SUM(F53:F59)</f>
        <v>115.142</v>
      </c>
      <c r="G60" s="18">
        <f>SUM(G53:G59)</f>
        <v>872.156</v>
      </c>
      <c r="H60" s="18">
        <f>SUM(H53:H59)</f>
        <v>0.376</v>
      </c>
      <c r="I60" s="18">
        <f>SUM(I53:I59)</f>
        <v>236.834</v>
      </c>
      <c r="J60" s="18">
        <f>SUM(J53:J59)</f>
        <v>22.8</v>
      </c>
      <c r="K60" s="18">
        <f>SUM(K53:K59)</f>
        <v>6.045000000000001</v>
      </c>
      <c r="L60" s="18">
        <f>SUM(L53:L59)</f>
        <v>112.586</v>
      </c>
      <c r="M60" s="18">
        <f>SUM(M53:M59)</f>
        <v>287.661</v>
      </c>
      <c r="N60" s="18">
        <f>SUM(N53:N59)</f>
        <v>108.50399999999999</v>
      </c>
      <c r="O60" s="18">
        <f>SUM(O53:O59)</f>
        <v>6.646</v>
      </c>
    </row>
    <row r="61" spans="1:15" s="10" customFormat="1" ht="12.75">
      <c r="A61" s="32"/>
      <c r="B61" s="32" t="s">
        <v>63</v>
      </c>
      <c r="C61" s="51">
        <f>C60+C51</f>
        <v>1292</v>
      </c>
      <c r="D61" s="34">
        <f>D60+D51</f>
        <v>58.479</v>
      </c>
      <c r="E61" s="34">
        <f>E60+E51</f>
        <v>39.147999999999996</v>
      </c>
      <c r="F61" s="34">
        <f>F60+F51</f>
        <v>193.93099999999998</v>
      </c>
      <c r="G61" s="34">
        <f>G60+G51</f>
        <v>1412.6879999999999</v>
      </c>
      <c r="H61" s="34">
        <f>H60+H51</f>
        <v>0.6925</v>
      </c>
      <c r="I61" s="34">
        <f>I60+I51</f>
        <v>348.68</v>
      </c>
      <c r="J61" s="34">
        <f>J60+J51</f>
        <v>54.400000000000006</v>
      </c>
      <c r="K61" s="34">
        <f>K60+K51</f>
        <v>8.524777777777778</v>
      </c>
      <c r="L61" s="34">
        <f>L60+L51</f>
        <v>211.30855555555553</v>
      </c>
      <c r="M61" s="34">
        <f>M60+M51</f>
        <v>532.2049999999999</v>
      </c>
      <c r="N61" s="34">
        <f>N60+N51</f>
        <v>172.35</v>
      </c>
      <c r="O61" s="34">
        <f>O60+O51</f>
        <v>11.136</v>
      </c>
    </row>
    <row r="62" spans="1:15" s="10" customFormat="1" ht="13.5" customHeight="1">
      <c r="A62" s="35" t="s">
        <v>64</v>
      </c>
      <c r="B62" s="35"/>
      <c r="C62" s="35"/>
      <c r="D62" s="35"/>
      <c r="E62" s="35"/>
      <c r="F62" s="35"/>
      <c r="G62" s="35"/>
      <c r="H62" s="36"/>
      <c r="I62" s="36"/>
      <c r="J62" s="36"/>
      <c r="K62" s="36"/>
      <c r="L62" s="36"/>
      <c r="M62" s="36"/>
      <c r="N62" s="36"/>
      <c r="O62" s="36"/>
    </row>
    <row r="63" spans="1:15" s="10" customFormat="1" ht="12.75" customHeight="1">
      <c r="A63" s="19" t="s">
        <v>19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s="10" customFormat="1" ht="22.5">
      <c r="A64" s="27" t="s">
        <v>65</v>
      </c>
      <c r="B64" s="26" t="s">
        <v>66</v>
      </c>
      <c r="C64" s="27">
        <v>220</v>
      </c>
      <c r="D64" s="23">
        <v>16.895</v>
      </c>
      <c r="E64" s="23">
        <v>15.104</v>
      </c>
      <c r="F64" s="23">
        <v>34.429</v>
      </c>
      <c r="G64" s="23">
        <v>371.42</v>
      </c>
      <c r="H64" s="23">
        <v>0.092</v>
      </c>
      <c r="I64" s="23">
        <v>1.748</v>
      </c>
      <c r="J64" s="23">
        <v>61.801</v>
      </c>
      <c r="K64" s="23">
        <v>2.596</v>
      </c>
      <c r="L64" s="23">
        <v>180.3</v>
      </c>
      <c r="M64" s="23">
        <v>225.21</v>
      </c>
      <c r="N64" s="23">
        <v>36.271</v>
      </c>
      <c r="O64" s="23">
        <v>0.998</v>
      </c>
    </row>
    <row r="65" spans="1:15" s="10" customFormat="1" ht="21" customHeight="1" hidden="1">
      <c r="A65" s="25"/>
      <c r="B65" s="26"/>
      <c r="C65" s="2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s="54" customFormat="1" ht="21" customHeight="1">
      <c r="A66" s="52" t="s">
        <v>67</v>
      </c>
      <c r="B66" s="53" t="s">
        <v>68</v>
      </c>
      <c r="C66" s="52">
        <v>15</v>
      </c>
      <c r="D66" s="39">
        <v>4</v>
      </c>
      <c r="E66" s="39">
        <v>4</v>
      </c>
      <c r="F66" s="39">
        <v>0</v>
      </c>
      <c r="G66" s="39">
        <v>54</v>
      </c>
      <c r="H66" s="39">
        <v>0.005</v>
      </c>
      <c r="I66" s="39">
        <v>0.1</v>
      </c>
      <c r="J66" s="39">
        <v>39</v>
      </c>
      <c r="K66" s="39">
        <v>0.1</v>
      </c>
      <c r="L66" s="39">
        <v>132</v>
      </c>
      <c r="M66" s="39">
        <v>75</v>
      </c>
      <c r="N66" s="39">
        <v>5</v>
      </c>
      <c r="O66" s="39">
        <v>0.15</v>
      </c>
    </row>
    <row r="67" spans="1:15" s="10" customFormat="1" ht="21" customHeight="1">
      <c r="A67" s="40">
        <v>376</v>
      </c>
      <c r="B67" s="13" t="s">
        <v>40</v>
      </c>
      <c r="C67" s="14">
        <v>180</v>
      </c>
      <c r="D67" s="41"/>
      <c r="E67" s="41"/>
      <c r="F67" s="42">
        <v>10.981</v>
      </c>
      <c r="G67" s="42">
        <v>43.902</v>
      </c>
      <c r="H67" s="42">
        <v>0.001</v>
      </c>
      <c r="I67" s="42">
        <v>0.1</v>
      </c>
      <c r="J67" s="41"/>
      <c r="K67" s="41"/>
      <c r="L67" s="42">
        <v>4.95</v>
      </c>
      <c r="M67" s="42">
        <v>8.24</v>
      </c>
      <c r="N67" s="42">
        <v>4.4</v>
      </c>
      <c r="O67" s="42">
        <v>0.853</v>
      </c>
    </row>
    <row r="68" spans="1:15" s="10" customFormat="1" ht="12.75">
      <c r="A68" s="8"/>
      <c r="B68" s="7" t="s">
        <v>69</v>
      </c>
      <c r="C68" s="8">
        <v>100</v>
      </c>
      <c r="D68" s="9">
        <v>0.8</v>
      </c>
      <c r="E68" s="9">
        <v>0.2</v>
      </c>
      <c r="F68" s="9">
        <v>7.5</v>
      </c>
      <c r="G68" s="9">
        <v>38</v>
      </c>
      <c r="H68" s="9">
        <v>0.06</v>
      </c>
      <c r="I68" s="9">
        <v>38</v>
      </c>
      <c r="J68" s="11"/>
      <c r="K68" s="9">
        <v>0.2</v>
      </c>
      <c r="L68" s="9">
        <v>35</v>
      </c>
      <c r="M68" s="9">
        <v>17</v>
      </c>
      <c r="N68" s="9">
        <v>11</v>
      </c>
      <c r="O68" s="9">
        <v>0.1</v>
      </c>
    </row>
    <row r="69" spans="1:15" s="16" customFormat="1" ht="12.75">
      <c r="A69" s="43"/>
      <c r="B69" s="13" t="s">
        <v>23</v>
      </c>
      <c r="C69" s="14">
        <v>40</v>
      </c>
      <c r="D69" s="15">
        <v>3.04</v>
      </c>
      <c r="E69" s="15">
        <v>1.12</v>
      </c>
      <c r="F69" s="15">
        <v>20.56</v>
      </c>
      <c r="G69" s="15">
        <v>104.48</v>
      </c>
      <c r="H69" s="15">
        <v>0.062000000000000006</v>
      </c>
      <c r="I69" s="15">
        <v>0.8</v>
      </c>
      <c r="J69" s="15">
        <v>0</v>
      </c>
      <c r="K69" s="15">
        <v>0.6222222222222222</v>
      </c>
      <c r="L69" s="15">
        <v>18.044444444444444</v>
      </c>
      <c r="M69" s="15">
        <v>26</v>
      </c>
      <c r="N69" s="15">
        <v>4.799999999999999</v>
      </c>
      <c r="O69" s="15">
        <v>0.48</v>
      </c>
    </row>
    <row r="70" spans="1:15" s="16" customFormat="1" ht="12.75">
      <c r="A70" s="55"/>
      <c r="B70" s="56" t="s">
        <v>25</v>
      </c>
      <c r="C70" s="57">
        <f>SUM(C64:C69)</f>
        <v>555</v>
      </c>
      <c r="D70" s="58">
        <f>SUM(D64:D69)</f>
        <v>24.735</v>
      </c>
      <c r="E70" s="58">
        <f>SUM(E64:E69)</f>
        <v>20.424</v>
      </c>
      <c r="F70" s="58">
        <f>SUM(F64:F69)</f>
        <v>73.47</v>
      </c>
      <c r="G70" s="58">
        <f>SUM(G64:G69)</f>
        <v>611.802</v>
      </c>
      <c r="H70" s="58">
        <f>SUM(H64:H69)</f>
        <v>0.22</v>
      </c>
      <c r="I70" s="58">
        <f>SUM(I64:I69)</f>
        <v>40.748</v>
      </c>
      <c r="J70" s="58">
        <f>SUM(J64:J69)</f>
        <v>100.801</v>
      </c>
      <c r="K70" s="58">
        <f>SUM(K64:K69)</f>
        <v>3.518222222222222</v>
      </c>
      <c r="L70" s="58">
        <f>SUM(L64:L69)</f>
        <v>370.2944444444445</v>
      </c>
      <c r="M70" s="58">
        <f>SUM(M64:M69)</f>
        <v>351.45</v>
      </c>
      <c r="N70" s="58">
        <f>SUM(N64:N69)</f>
        <v>61.471</v>
      </c>
      <c r="O70" s="58">
        <f>SUM(O64:O69)</f>
        <v>2.581</v>
      </c>
    </row>
    <row r="71" spans="1:15" s="10" customFormat="1" ht="12.75" customHeight="1">
      <c r="A71" s="19" t="s">
        <v>26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s="10" customFormat="1" ht="12.75">
      <c r="A72" s="6">
        <v>23</v>
      </c>
      <c r="B72" s="7" t="s">
        <v>70</v>
      </c>
      <c r="C72" s="8">
        <v>60</v>
      </c>
      <c r="D72" s="9">
        <v>0.669</v>
      </c>
      <c r="E72" s="9">
        <v>4.11</v>
      </c>
      <c r="F72" s="9">
        <v>2.782</v>
      </c>
      <c r="G72" s="9">
        <v>52.024</v>
      </c>
      <c r="H72" s="9">
        <v>0.033</v>
      </c>
      <c r="I72" s="9">
        <v>12.15</v>
      </c>
      <c r="J72" s="11"/>
      <c r="K72" s="9">
        <v>2.089</v>
      </c>
      <c r="L72" s="9">
        <v>10.36</v>
      </c>
      <c r="M72" s="9">
        <v>19.38</v>
      </c>
      <c r="N72" s="9">
        <v>10.56</v>
      </c>
      <c r="O72" s="9">
        <v>0.499</v>
      </c>
    </row>
    <row r="73" spans="1:15" s="10" customFormat="1" ht="22.5">
      <c r="A73" s="25">
        <v>88</v>
      </c>
      <c r="B73" s="26" t="s">
        <v>71</v>
      </c>
      <c r="C73" s="27">
        <v>200</v>
      </c>
      <c r="D73" s="23">
        <v>2.229</v>
      </c>
      <c r="E73" s="23">
        <v>6.213</v>
      </c>
      <c r="F73" s="23">
        <v>10.013</v>
      </c>
      <c r="G73" s="23">
        <v>106.145</v>
      </c>
      <c r="H73" s="23">
        <v>0.072</v>
      </c>
      <c r="I73" s="23">
        <v>32.45</v>
      </c>
      <c r="J73" s="24">
        <v>6.5</v>
      </c>
      <c r="K73" s="23">
        <v>2.4</v>
      </c>
      <c r="L73" s="23">
        <v>51.47</v>
      </c>
      <c r="M73" s="23">
        <v>56.23</v>
      </c>
      <c r="N73" s="23">
        <v>23.7</v>
      </c>
      <c r="O73" s="23">
        <v>0.878</v>
      </c>
    </row>
    <row r="74" spans="1:15" s="10" customFormat="1" ht="22.5">
      <c r="A74" s="11" t="s">
        <v>72</v>
      </c>
      <c r="B74" s="7" t="s">
        <v>73</v>
      </c>
      <c r="C74" s="8">
        <v>100</v>
      </c>
      <c r="D74" s="9">
        <v>11.731</v>
      </c>
      <c r="E74" s="9">
        <v>8.112</v>
      </c>
      <c r="F74" s="9">
        <v>12.358</v>
      </c>
      <c r="G74" s="9">
        <v>170.182</v>
      </c>
      <c r="H74" s="9">
        <v>0.259</v>
      </c>
      <c r="I74" s="9">
        <v>17.57</v>
      </c>
      <c r="J74" s="11">
        <v>3979</v>
      </c>
      <c r="K74" s="9">
        <v>1.806</v>
      </c>
      <c r="L74" s="9">
        <v>23.204</v>
      </c>
      <c r="M74" s="9">
        <v>193.497</v>
      </c>
      <c r="N74" s="9">
        <v>16.781</v>
      </c>
      <c r="O74" s="9">
        <v>3.877</v>
      </c>
    </row>
    <row r="75" spans="1:15" s="61" customFormat="1" ht="12.75" hidden="1">
      <c r="A75" s="59"/>
      <c r="B75" s="60"/>
      <c r="C75" s="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 s="61" customFormat="1" ht="12.75" hidden="1">
      <c r="A76" s="59"/>
      <c r="B76" s="60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</row>
    <row r="77" spans="1:15" s="10" customFormat="1" ht="21" customHeight="1">
      <c r="A77" s="6" t="s">
        <v>74</v>
      </c>
      <c r="B77" s="7" t="s">
        <v>75</v>
      </c>
      <c r="C77" s="8">
        <v>150</v>
      </c>
      <c r="D77" s="9">
        <v>8.49</v>
      </c>
      <c r="E77" s="9">
        <v>6.561</v>
      </c>
      <c r="F77" s="9">
        <v>38.335</v>
      </c>
      <c r="G77" s="9">
        <v>246.014</v>
      </c>
      <c r="H77" s="9">
        <v>0.293</v>
      </c>
      <c r="I77" s="11"/>
      <c r="J77" s="9">
        <v>36</v>
      </c>
      <c r="K77" s="9">
        <v>0.634</v>
      </c>
      <c r="L77" s="9">
        <v>16.849</v>
      </c>
      <c r="M77" s="9">
        <v>205.562</v>
      </c>
      <c r="N77" s="9">
        <v>136.065</v>
      </c>
      <c r="O77" s="9">
        <v>4.583</v>
      </c>
    </row>
    <row r="78" spans="1:15" s="10" customFormat="1" ht="12.75">
      <c r="A78" s="46">
        <v>457</v>
      </c>
      <c r="B78" s="7" t="s">
        <v>76</v>
      </c>
      <c r="C78" s="8">
        <v>180</v>
      </c>
      <c r="D78" s="9">
        <v>0.18</v>
      </c>
      <c r="E78" s="9">
        <v>0.036000000000000004</v>
      </c>
      <c r="F78" s="9">
        <v>20.034000000000002</v>
      </c>
      <c r="G78" s="9">
        <v>78.66000000000001</v>
      </c>
      <c r="H78" s="9">
        <v>0.0054</v>
      </c>
      <c r="I78" s="9">
        <v>36</v>
      </c>
      <c r="J78" s="9">
        <v>0</v>
      </c>
      <c r="K78" s="9">
        <v>0.1296</v>
      </c>
      <c r="L78" s="9">
        <v>6.48</v>
      </c>
      <c r="M78" s="9">
        <v>5.94</v>
      </c>
      <c r="N78" s="9">
        <v>5.58</v>
      </c>
      <c r="O78" s="9">
        <v>0.28800000000000003</v>
      </c>
    </row>
    <row r="79" spans="1:15" s="10" customFormat="1" ht="12.75">
      <c r="A79" s="11"/>
      <c r="B79" s="7" t="s">
        <v>33</v>
      </c>
      <c r="C79" s="8">
        <v>40</v>
      </c>
      <c r="D79" s="23">
        <v>3.16</v>
      </c>
      <c r="E79" s="23">
        <v>0.4</v>
      </c>
      <c r="F79" s="23">
        <v>19.32</v>
      </c>
      <c r="G79" s="23">
        <v>94</v>
      </c>
      <c r="H79" s="23">
        <v>0.064</v>
      </c>
      <c r="I79" s="23">
        <v>0</v>
      </c>
      <c r="J79" s="23">
        <v>0</v>
      </c>
      <c r="K79" s="23">
        <v>0.52</v>
      </c>
      <c r="L79" s="23">
        <v>9.2</v>
      </c>
      <c r="M79" s="23">
        <v>34.8</v>
      </c>
      <c r="N79" s="23">
        <v>13.2</v>
      </c>
      <c r="O79" s="23">
        <v>0.8</v>
      </c>
    </row>
    <row r="80" spans="1:15" s="10" customFormat="1" ht="20.25" customHeight="1">
      <c r="A80" s="8"/>
      <c r="B80" s="7" t="s">
        <v>34</v>
      </c>
      <c r="C80" s="28">
        <v>20</v>
      </c>
      <c r="D80" s="9">
        <v>1.32</v>
      </c>
      <c r="E80" s="9">
        <v>0.24</v>
      </c>
      <c r="F80" s="9">
        <v>7.928</v>
      </c>
      <c r="G80" s="9">
        <v>39.6</v>
      </c>
      <c r="H80" s="9">
        <v>0.034</v>
      </c>
      <c r="I80" s="9">
        <v>0</v>
      </c>
      <c r="J80" s="9">
        <v>0</v>
      </c>
      <c r="K80" s="9">
        <v>0.2</v>
      </c>
      <c r="L80" s="9">
        <v>5.8</v>
      </c>
      <c r="M80" s="9">
        <v>30</v>
      </c>
      <c r="N80" s="9">
        <v>9.4</v>
      </c>
      <c r="O80" s="9">
        <v>0.78</v>
      </c>
    </row>
    <row r="81" spans="1:15" s="10" customFormat="1" ht="12.75">
      <c r="A81" s="29"/>
      <c r="B81" s="30" t="s">
        <v>35</v>
      </c>
      <c r="C81" s="31">
        <f>SUM(C72:C80)</f>
        <v>750</v>
      </c>
      <c r="D81" s="18">
        <f>SUM(D72:D80)</f>
        <v>27.779</v>
      </c>
      <c r="E81" s="18">
        <f>SUM(E72:E80)</f>
        <v>25.671999999999997</v>
      </c>
      <c r="F81" s="18">
        <f>SUM(F72:F80)</f>
        <v>110.77</v>
      </c>
      <c r="G81" s="18">
        <f>SUM(G72:G80)</f>
        <v>786.6250000000001</v>
      </c>
      <c r="H81" s="18">
        <f>SUM(H72:H80)</f>
        <v>0.7604000000000001</v>
      </c>
      <c r="I81" s="18">
        <f>SUM(I72:I80)</f>
        <v>98.17000000000002</v>
      </c>
      <c r="J81" s="18">
        <f>SUM(J72:J80)</f>
        <v>4021.5</v>
      </c>
      <c r="K81" s="18">
        <f>SUM(K72:K80)</f>
        <v>7.778599999999999</v>
      </c>
      <c r="L81" s="18">
        <f>SUM(L72:L80)</f>
        <v>123.363</v>
      </c>
      <c r="M81" s="18">
        <f>SUM(M72:M80)</f>
        <v>545.409</v>
      </c>
      <c r="N81" s="18">
        <f>SUM(N72:N80)</f>
        <v>215.286</v>
      </c>
      <c r="O81" s="18">
        <f>SUM(O72:O80)</f>
        <v>11.705</v>
      </c>
    </row>
    <row r="82" spans="1:15" s="10" customFormat="1" ht="12.75">
      <c r="A82" s="32"/>
      <c r="B82" s="32" t="s">
        <v>77</v>
      </c>
      <c r="C82" s="51">
        <f>C81+C70</f>
        <v>1305</v>
      </c>
      <c r="D82" s="34">
        <f>D81+D70</f>
        <v>52.513999999999996</v>
      </c>
      <c r="E82" s="34">
        <f>E81+E70</f>
        <v>46.096</v>
      </c>
      <c r="F82" s="34">
        <f>F81+F70</f>
        <v>184.24</v>
      </c>
      <c r="G82" s="34">
        <f>G81+G70</f>
        <v>1398.4270000000001</v>
      </c>
      <c r="H82" s="34">
        <f>H81+H70</f>
        <v>0.9804</v>
      </c>
      <c r="I82" s="34">
        <f>I81+I70</f>
        <v>138.918</v>
      </c>
      <c r="J82" s="34">
        <f>J81+J70</f>
        <v>4122.301</v>
      </c>
      <c r="K82" s="34">
        <f>K81+K70</f>
        <v>11.296822222222222</v>
      </c>
      <c r="L82" s="34">
        <f>L81+L70</f>
        <v>493.6574444444445</v>
      </c>
      <c r="M82" s="34">
        <f>M81+M70</f>
        <v>896.8589999999999</v>
      </c>
      <c r="N82" s="34">
        <f>N81+N70</f>
        <v>276.757</v>
      </c>
      <c r="O82" s="34">
        <f>O81+O70</f>
        <v>14.286</v>
      </c>
    </row>
    <row r="83" spans="1:15" s="10" customFormat="1" ht="12.75" customHeight="1">
      <c r="A83" s="35" t="s">
        <v>78</v>
      </c>
      <c r="B83" s="35"/>
      <c r="C83" s="35"/>
      <c r="D83" s="35"/>
      <c r="E83" s="35"/>
      <c r="F83" s="35"/>
      <c r="G83" s="35"/>
      <c r="H83" s="36"/>
      <c r="I83" s="36"/>
      <c r="J83" s="36"/>
      <c r="K83" s="36"/>
      <c r="L83" s="36"/>
      <c r="M83" s="36"/>
      <c r="N83" s="36"/>
      <c r="O83" s="36"/>
    </row>
    <row r="84" spans="1:15" s="10" customFormat="1" ht="12.75" customHeight="1">
      <c r="A84" s="19" t="s">
        <v>19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10" customFormat="1" ht="12.75">
      <c r="A85" s="6">
        <v>71</v>
      </c>
      <c r="B85" s="7" t="s">
        <v>79</v>
      </c>
      <c r="C85" s="8">
        <v>30</v>
      </c>
      <c r="D85" s="9">
        <v>0.21</v>
      </c>
      <c r="E85" s="9">
        <v>0.03</v>
      </c>
      <c r="F85" s="9">
        <v>0.57</v>
      </c>
      <c r="G85" s="9">
        <v>3.3</v>
      </c>
      <c r="H85" s="9">
        <v>0.009</v>
      </c>
      <c r="I85" s="9">
        <v>2.1</v>
      </c>
      <c r="J85" s="11"/>
      <c r="K85" s="9">
        <v>0.03</v>
      </c>
      <c r="L85" s="9">
        <v>5.1</v>
      </c>
      <c r="M85" s="9">
        <v>9</v>
      </c>
      <c r="N85" s="9">
        <v>4.2</v>
      </c>
      <c r="O85" s="9">
        <v>0.15</v>
      </c>
    </row>
    <row r="86" spans="1:15" s="10" customFormat="1" ht="12.75">
      <c r="A86" s="47">
        <v>260</v>
      </c>
      <c r="B86" s="26" t="s">
        <v>80</v>
      </c>
      <c r="C86" s="27">
        <v>90</v>
      </c>
      <c r="D86" s="64">
        <v>13.884</v>
      </c>
      <c r="E86" s="64">
        <v>14.901</v>
      </c>
      <c r="F86" s="64">
        <v>3.466</v>
      </c>
      <c r="G86" s="64">
        <v>203.759</v>
      </c>
      <c r="H86" s="64">
        <v>0.074</v>
      </c>
      <c r="I86" s="64">
        <v>4.05</v>
      </c>
      <c r="J86" s="64"/>
      <c r="K86" s="64">
        <v>1.942</v>
      </c>
      <c r="L86" s="64">
        <v>10.94</v>
      </c>
      <c r="M86" s="64">
        <v>145.25</v>
      </c>
      <c r="N86" s="64">
        <v>20.7</v>
      </c>
      <c r="O86" s="64">
        <v>2.174</v>
      </c>
    </row>
    <row r="87" spans="1:15" s="10" customFormat="1" ht="12.75">
      <c r="A87" s="6" t="s">
        <v>81</v>
      </c>
      <c r="B87" s="7" t="s">
        <v>31</v>
      </c>
      <c r="C87" s="8">
        <v>150</v>
      </c>
      <c r="D87" s="9">
        <v>3.279</v>
      </c>
      <c r="E87" s="9">
        <v>3.991</v>
      </c>
      <c r="F87" s="9">
        <v>22.183</v>
      </c>
      <c r="G87" s="9">
        <v>138.186</v>
      </c>
      <c r="H87" s="9">
        <v>0.16</v>
      </c>
      <c r="I87" s="9">
        <v>25.938</v>
      </c>
      <c r="J87" s="9">
        <v>26.3</v>
      </c>
      <c r="K87" s="9">
        <v>0.189</v>
      </c>
      <c r="L87" s="9">
        <v>45.62</v>
      </c>
      <c r="M87" s="9">
        <v>98.07</v>
      </c>
      <c r="N87" s="9">
        <v>33.11000000000001</v>
      </c>
      <c r="O87" s="9">
        <v>1.225</v>
      </c>
    </row>
    <row r="88" spans="1:15" s="10" customFormat="1" ht="12.75">
      <c r="A88" s="49" t="s">
        <v>57</v>
      </c>
      <c r="B88" s="13" t="s">
        <v>58</v>
      </c>
      <c r="C88" s="14">
        <v>187</v>
      </c>
      <c r="D88" s="15">
        <v>0.054</v>
      </c>
      <c r="E88" s="15">
        <v>0.006</v>
      </c>
      <c r="F88" s="15">
        <v>9.165</v>
      </c>
      <c r="G88" s="39">
        <v>37.962</v>
      </c>
      <c r="H88" s="39">
        <v>0.003</v>
      </c>
      <c r="I88" s="39">
        <v>2.5</v>
      </c>
      <c r="J88" s="50"/>
      <c r="K88" s="39">
        <v>0.012</v>
      </c>
      <c r="L88" s="39">
        <v>7.35</v>
      </c>
      <c r="M88" s="39">
        <v>9.56</v>
      </c>
      <c r="N88" s="39">
        <v>5.12</v>
      </c>
      <c r="O88" s="39">
        <v>0.883</v>
      </c>
    </row>
    <row r="89" spans="1:16" s="10" customFormat="1" ht="22.5">
      <c r="A89" s="11"/>
      <c r="B89" s="7" t="s">
        <v>82</v>
      </c>
      <c r="C89" s="8">
        <v>40</v>
      </c>
      <c r="D89" s="9">
        <v>5.449</v>
      </c>
      <c r="E89" s="9">
        <v>5.73</v>
      </c>
      <c r="F89" s="9">
        <v>32.282</v>
      </c>
      <c r="G89" s="9">
        <v>202.738</v>
      </c>
      <c r="H89" s="9">
        <v>0.305</v>
      </c>
      <c r="I89" s="9">
        <v>0.56</v>
      </c>
      <c r="J89" s="9">
        <v>1.6</v>
      </c>
      <c r="K89" s="9">
        <v>2.363</v>
      </c>
      <c r="L89" s="9">
        <v>42.797</v>
      </c>
      <c r="M89" s="9">
        <v>83.184</v>
      </c>
      <c r="N89" s="9">
        <v>26.84</v>
      </c>
      <c r="O89" s="9">
        <v>0.856</v>
      </c>
      <c r="P89" s="9">
        <v>4</v>
      </c>
    </row>
    <row r="90" spans="1:15" s="16" customFormat="1" ht="12.75">
      <c r="A90" s="65"/>
      <c r="B90" s="13" t="s">
        <v>23</v>
      </c>
      <c r="C90" s="14">
        <v>40</v>
      </c>
      <c r="D90" s="15">
        <v>3.04</v>
      </c>
      <c r="E90" s="15">
        <v>1.12</v>
      </c>
      <c r="F90" s="15">
        <v>20.56</v>
      </c>
      <c r="G90" s="15">
        <v>104.48</v>
      </c>
      <c r="H90" s="15">
        <v>0.062000000000000006</v>
      </c>
      <c r="I90" s="15">
        <v>0.8</v>
      </c>
      <c r="J90" s="15">
        <v>0</v>
      </c>
      <c r="K90" s="15">
        <v>0.6222222222222222</v>
      </c>
      <c r="L90" s="15">
        <v>18.044444444444444</v>
      </c>
      <c r="M90" s="15">
        <v>26</v>
      </c>
      <c r="N90" s="15">
        <v>4.799999999999999</v>
      </c>
      <c r="O90" s="15">
        <v>0.48</v>
      </c>
    </row>
    <row r="91" spans="1:15" s="16" customFormat="1" ht="12.75">
      <c r="A91" s="55"/>
      <c r="B91" s="56" t="s">
        <v>25</v>
      </c>
      <c r="C91" s="57">
        <f>SUM(C85:C90)</f>
        <v>537</v>
      </c>
      <c r="D91" s="58">
        <f>SUM(D85:D90)</f>
        <v>25.915999999999997</v>
      </c>
      <c r="E91" s="58">
        <f>SUM(E85:E90)</f>
        <v>25.778000000000002</v>
      </c>
      <c r="F91" s="58">
        <f>SUM(F85:F90)</f>
        <v>88.226</v>
      </c>
      <c r="G91" s="58">
        <f>SUM(G85:G90)</f>
        <v>690.425</v>
      </c>
      <c r="H91" s="58">
        <f>SUM(H85:H90)</f>
        <v>0.6130000000000001</v>
      </c>
      <c r="I91" s="58">
        <f>SUM(I85:I90)</f>
        <v>35.948</v>
      </c>
      <c r="J91" s="58">
        <f>SUM(J85:J90)</f>
        <v>27.900000000000002</v>
      </c>
      <c r="K91" s="58">
        <f>SUM(K85:K90)</f>
        <v>5.158222222222222</v>
      </c>
      <c r="L91" s="58">
        <f>SUM(L85:L90)</f>
        <v>129.85144444444444</v>
      </c>
      <c r="M91" s="58">
        <f>SUM(M85:M90)</f>
        <v>371.06399999999996</v>
      </c>
      <c r="N91" s="58">
        <f>SUM(N85:N90)</f>
        <v>94.77</v>
      </c>
      <c r="O91" s="58">
        <f>SUM(O85:O90)</f>
        <v>5.768000000000001</v>
      </c>
    </row>
    <row r="92" spans="1:15" s="10" customFormat="1" ht="12.75" customHeight="1">
      <c r="A92" s="19" t="s">
        <v>26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10" customFormat="1" ht="12.75">
      <c r="A93" s="6">
        <v>52</v>
      </c>
      <c r="B93" s="7" t="s">
        <v>83</v>
      </c>
      <c r="C93" s="8">
        <v>60</v>
      </c>
      <c r="D93" s="9">
        <v>0.855</v>
      </c>
      <c r="E93" s="9">
        <v>4.053</v>
      </c>
      <c r="F93" s="9">
        <v>5.016</v>
      </c>
      <c r="G93" s="9">
        <v>59.904</v>
      </c>
      <c r="H93" s="9">
        <v>0.011</v>
      </c>
      <c r="I93" s="9">
        <v>5.7</v>
      </c>
      <c r="J93" s="11"/>
      <c r="K93" s="9">
        <v>1.817</v>
      </c>
      <c r="L93" s="9">
        <v>21.09</v>
      </c>
      <c r="M93" s="9">
        <v>24.59</v>
      </c>
      <c r="N93" s="9">
        <v>12.54</v>
      </c>
      <c r="O93" s="9">
        <v>0.798</v>
      </c>
    </row>
    <row r="94" spans="1:15" s="10" customFormat="1" ht="12.75">
      <c r="A94" s="66">
        <v>151</v>
      </c>
      <c r="B94" s="26" t="s">
        <v>84</v>
      </c>
      <c r="C94" s="27">
        <v>200</v>
      </c>
      <c r="D94" s="23">
        <v>6.685</v>
      </c>
      <c r="E94" s="23">
        <v>4.922</v>
      </c>
      <c r="F94" s="23">
        <v>11.36</v>
      </c>
      <c r="G94" s="23">
        <v>117.073</v>
      </c>
      <c r="H94" s="23">
        <v>0.139</v>
      </c>
      <c r="I94" s="23">
        <v>18.225</v>
      </c>
      <c r="J94" s="23">
        <v>7.5</v>
      </c>
      <c r="K94" s="23">
        <v>1.915</v>
      </c>
      <c r="L94" s="23">
        <v>19.108</v>
      </c>
      <c r="M94" s="23">
        <v>96.31</v>
      </c>
      <c r="N94" s="23">
        <v>26.832</v>
      </c>
      <c r="O94" s="23">
        <v>0.967</v>
      </c>
    </row>
    <row r="95" spans="1:16" s="10" customFormat="1" ht="24.75" customHeight="1" hidden="1">
      <c r="A95" s="6"/>
      <c r="B95" s="7"/>
      <c r="C95" s="8"/>
      <c r="D95" s="9"/>
      <c r="E95" s="9"/>
      <c r="F95" s="9"/>
      <c r="G95" s="9"/>
      <c r="H95" s="9"/>
      <c r="I95" s="9"/>
      <c r="J95" s="11"/>
      <c r="K95" s="9"/>
      <c r="L95" s="9"/>
      <c r="M95" s="9"/>
      <c r="N95" s="9"/>
      <c r="O95" s="9"/>
      <c r="P95" s="9"/>
    </row>
    <row r="96" spans="1:15" s="10" customFormat="1" ht="12.75">
      <c r="A96" s="6">
        <v>202</v>
      </c>
      <c r="B96" s="7" t="s">
        <v>85</v>
      </c>
      <c r="C96" s="8">
        <v>200</v>
      </c>
      <c r="D96" s="9">
        <v>12.12</v>
      </c>
      <c r="E96" s="9">
        <v>12.400000000000002</v>
      </c>
      <c r="F96" s="9">
        <v>32.986666666666665</v>
      </c>
      <c r="G96" s="9">
        <v>293.52666666666664</v>
      </c>
      <c r="H96" s="9">
        <v>0.08800000000000001</v>
      </c>
      <c r="I96" s="9">
        <v>0.21333333333333335</v>
      </c>
      <c r="J96" s="9">
        <v>88</v>
      </c>
      <c r="K96" s="9">
        <v>0.9000000000000001</v>
      </c>
      <c r="L96" s="9">
        <v>279.096</v>
      </c>
      <c r="M96" s="9">
        <v>213.66666666666669</v>
      </c>
      <c r="N96" s="9">
        <v>19.584000000000003</v>
      </c>
      <c r="O96" s="9">
        <v>1.0426666666666669</v>
      </c>
    </row>
    <row r="97" spans="1:15" s="10" customFormat="1" ht="20.25" customHeight="1" hidden="1">
      <c r="A97" s="6"/>
      <c r="B97" s="7"/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 s="10" customFormat="1" ht="21" customHeight="1" hidden="1">
      <c r="A98" s="6"/>
      <c r="B98" s="7"/>
      <c r="C98" s="8"/>
      <c r="D98" s="9"/>
      <c r="E98" s="9"/>
      <c r="F98" s="9"/>
      <c r="G98" s="9"/>
      <c r="H98" s="9"/>
      <c r="I98" s="11"/>
      <c r="J98" s="9"/>
      <c r="K98" s="9"/>
      <c r="L98" s="9"/>
      <c r="M98" s="9"/>
      <c r="N98" s="9"/>
      <c r="O98" s="9"/>
    </row>
    <row r="99" spans="1:15" s="10" customFormat="1" ht="12.75">
      <c r="A99" s="27" t="s">
        <v>86</v>
      </c>
      <c r="B99" s="26" t="s">
        <v>87</v>
      </c>
      <c r="C99" s="27">
        <v>180</v>
      </c>
      <c r="D99" s="23">
        <v>0.414</v>
      </c>
      <c r="E99" s="23">
        <v>0.09</v>
      </c>
      <c r="F99" s="23">
        <v>25.816</v>
      </c>
      <c r="G99" s="23">
        <v>106.44</v>
      </c>
      <c r="H99" s="23">
        <v>0.027</v>
      </c>
      <c r="I99" s="24"/>
      <c r="J99" s="24"/>
      <c r="K99" s="23">
        <v>0.09</v>
      </c>
      <c r="L99" s="23">
        <v>14.4</v>
      </c>
      <c r="M99" s="23">
        <v>23.22</v>
      </c>
      <c r="N99" s="23">
        <v>7.56</v>
      </c>
      <c r="O99" s="23">
        <v>0.582</v>
      </c>
    </row>
    <row r="100" spans="1:15" s="10" customFormat="1" ht="12.75">
      <c r="A100" s="11"/>
      <c r="B100" s="7" t="s">
        <v>33</v>
      </c>
      <c r="C100" s="8">
        <v>40</v>
      </c>
      <c r="D100" s="23">
        <v>3.16</v>
      </c>
      <c r="E100" s="23">
        <v>0.4</v>
      </c>
      <c r="F100" s="23">
        <v>19.32</v>
      </c>
      <c r="G100" s="23">
        <v>94</v>
      </c>
      <c r="H100" s="23">
        <v>0.064</v>
      </c>
      <c r="I100" s="23">
        <v>0</v>
      </c>
      <c r="J100" s="23">
        <v>0</v>
      </c>
      <c r="K100" s="23">
        <v>0.52</v>
      </c>
      <c r="L100" s="23">
        <v>9.2</v>
      </c>
      <c r="M100" s="23">
        <v>34.8</v>
      </c>
      <c r="N100" s="23">
        <v>13.2</v>
      </c>
      <c r="O100" s="23">
        <v>0.8</v>
      </c>
    </row>
    <row r="101" spans="1:15" s="10" customFormat="1" ht="14.25" customHeight="1">
      <c r="A101" s="8"/>
      <c r="B101" s="7" t="s">
        <v>34</v>
      </c>
      <c r="C101" s="28">
        <v>20</v>
      </c>
      <c r="D101" s="9">
        <v>1.32</v>
      </c>
      <c r="E101" s="9">
        <v>0.24</v>
      </c>
      <c r="F101" s="9">
        <v>7.928</v>
      </c>
      <c r="G101" s="9">
        <v>39.6</v>
      </c>
      <c r="H101" s="9">
        <v>0.034</v>
      </c>
      <c r="I101" s="9">
        <v>0</v>
      </c>
      <c r="J101" s="9">
        <v>0</v>
      </c>
      <c r="K101" s="9">
        <v>0.2</v>
      </c>
      <c r="L101" s="9">
        <v>5.8</v>
      </c>
      <c r="M101" s="9">
        <v>30</v>
      </c>
      <c r="N101" s="9">
        <v>9.4</v>
      </c>
      <c r="O101" s="9">
        <v>0.78</v>
      </c>
    </row>
    <row r="102" spans="1:15" s="10" customFormat="1" ht="12.75">
      <c r="A102" s="29"/>
      <c r="B102" s="30" t="s">
        <v>35</v>
      </c>
      <c r="C102" s="31">
        <f>SUM(C93:C101)</f>
        <v>700</v>
      </c>
      <c r="D102" s="18">
        <f>SUM(D93:D101)</f>
        <v>24.554</v>
      </c>
      <c r="E102" s="18">
        <f>SUM(E93:E101)</f>
        <v>22.105000000000004</v>
      </c>
      <c r="F102" s="18">
        <f>SUM(F93:F101)</f>
        <v>102.42666666666666</v>
      </c>
      <c r="G102" s="18">
        <f>SUM(G93:G101)</f>
        <v>710.5436666666666</v>
      </c>
      <c r="H102" s="18">
        <f>SUM(H93:H101)</f>
        <v>0.36300000000000004</v>
      </c>
      <c r="I102" s="18">
        <f>SUM(I93:I101)</f>
        <v>24.138333333333335</v>
      </c>
      <c r="J102" s="18">
        <f>SUM(J93:J101)</f>
        <v>95.5</v>
      </c>
      <c r="K102" s="18">
        <f>SUM(K93:K101)</f>
        <v>5.442</v>
      </c>
      <c r="L102" s="18">
        <f>SUM(L93:L101)</f>
        <v>348.69399999999996</v>
      </c>
      <c r="M102" s="18">
        <f>SUM(M93:M101)</f>
        <v>422.58666666666664</v>
      </c>
      <c r="N102" s="18">
        <f>SUM(N93:N101)</f>
        <v>89.11599999999999</v>
      </c>
      <c r="O102" s="18">
        <f>SUM(O93:O101)</f>
        <v>4.969666666666667</v>
      </c>
    </row>
    <row r="103" spans="1:15" s="10" customFormat="1" ht="12.75">
      <c r="A103" s="32"/>
      <c r="B103" s="32" t="s">
        <v>88</v>
      </c>
      <c r="C103" s="67">
        <f>C102+C91</f>
        <v>1237</v>
      </c>
      <c r="D103" s="34">
        <f>D102+D91</f>
        <v>50.47</v>
      </c>
      <c r="E103" s="34">
        <f>E102+E91</f>
        <v>47.88300000000001</v>
      </c>
      <c r="F103" s="34">
        <f>F102+F91</f>
        <v>190.65266666666668</v>
      </c>
      <c r="G103" s="34">
        <f>G102+G91</f>
        <v>1400.9686666666666</v>
      </c>
      <c r="H103" s="34">
        <f>H102+H91</f>
        <v>0.9760000000000002</v>
      </c>
      <c r="I103" s="34">
        <f>I102+I91</f>
        <v>60.086333333333336</v>
      </c>
      <c r="J103" s="34">
        <f>J102+J91</f>
        <v>123.4</v>
      </c>
      <c r="K103" s="34">
        <f>K102+K91</f>
        <v>10.600222222222222</v>
      </c>
      <c r="L103" s="34">
        <f>L102+L91</f>
        <v>478.5454444444444</v>
      </c>
      <c r="M103" s="34">
        <f>M102+M91</f>
        <v>793.6506666666667</v>
      </c>
      <c r="N103" s="34">
        <f>N102+N91</f>
        <v>183.88599999999997</v>
      </c>
      <c r="O103" s="34">
        <f>O102+O91</f>
        <v>10.737666666666668</v>
      </c>
    </row>
    <row r="104" spans="1:15" s="10" customFormat="1" ht="12.75" customHeight="1">
      <c r="A104" s="35" t="s">
        <v>89</v>
      </c>
      <c r="B104" s="35"/>
      <c r="C104" s="35"/>
      <c r="D104" s="35"/>
      <c r="E104" s="35"/>
      <c r="F104" s="35"/>
      <c r="G104" s="35"/>
      <c r="H104" s="36"/>
      <c r="I104" s="36"/>
      <c r="J104" s="36"/>
      <c r="K104" s="36"/>
      <c r="L104" s="36"/>
      <c r="M104" s="36"/>
      <c r="N104" s="36"/>
      <c r="O104" s="36"/>
    </row>
    <row r="105" spans="1:15" s="10" customFormat="1" ht="12.75" customHeight="1">
      <c r="A105" s="19" t="s">
        <v>19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s="10" customFormat="1" ht="21" customHeight="1">
      <c r="A106" s="6">
        <v>75</v>
      </c>
      <c r="B106" s="7" t="s">
        <v>27</v>
      </c>
      <c r="C106" s="8">
        <v>30</v>
      </c>
      <c r="D106" s="9">
        <v>0.33</v>
      </c>
      <c r="E106" s="9">
        <v>0.06</v>
      </c>
      <c r="F106" s="9">
        <v>1.14</v>
      </c>
      <c r="G106" s="9">
        <v>7.2</v>
      </c>
      <c r="H106" s="9">
        <v>0.018</v>
      </c>
      <c r="I106" s="9">
        <v>7.5</v>
      </c>
      <c r="J106" s="11"/>
      <c r="K106" s="9">
        <v>0.21</v>
      </c>
      <c r="L106" s="9">
        <v>4.2</v>
      </c>
      <c r="M106" s="9">
        <v>7.8</v>
      </c>
      <c r="N106" s="9">
        <v>6</v>
      </c>
      <c r="O106" s="9">
        <v>0.27</v>
      </c>
    </row>
    <row r="107" spans="1:15" s="10" customFormat="1" ht="12.75">
      <c r="A107" s="25">
        <v>234</v>
      </c>
      <c r="B107" s="26" t="s">
        <v>90</v>
      </c>
      <c r="C107" s="27">
        <v>100</v>
      </c>
      <c r="D107" s="23">
        <v>10.629</v>
      </c>
      <c r="E107" s="23">
        <v>10.414</v>
      </c>
      <c r="F107" s="23">
        <v>11.817</v>
      </c>
      <c r="G107" s="23">
        <v>183.876</v>
      </c>
      <c r="H107" s="23">
        <v>0.133</v>
      </c>
      <c r="I107" s="23">
        <v>0.488</v>
      </c>
      <c r="J107" s="23">
        <v>21.6</v>
      </c>
      <c r="K107" s="23">
        <v>3.551</v>
      </c>
      <c r="L107" s="23">
        <v>42.67</v>
      </c>
      <c r="M107" s="23">
        <v>118.88</v>
      </c>
      <c r="N107" s="23">
        <v>21.95</v>
      </c>
      <c r="O107" s="23">
        <v>0.743</v>
      </c>
    </row>
    <row r="108" spans="1:15" s="10" customFormat="1" ht="12.75">
      <c r="A108" s="6" t="s">
        <v>91</v>
      </c>
      <c r="B108" s="7" t="s">
        <v>92</v>
      </c>
      <c r="C108" s="8">
        <v>180</v>
      </c>
      <c r="D108" s="23">
        <v>4.614</v>
      </c>
      <c r="E108" s="23">
        <v>6.45</v>
      </c>
      <c r="F108" s="23">
        <v>48.204</v>
      </c>
      <c r="G108" s="23">
        <v>269.322</v>
      </c>
      <c r="H108" s="23">
        <v>0.053</v>
      </c>
      <c r="I108" s="24"/>
      <c r="J108" s="23">
        <v>32</v>
      </c>
      <c r="K108" s="23">
        <v>0.34</v>
      </c>
      <c r="L108" s="23">
        <v>7.782</v>
      </c>
      <c r="M108" s="23">
        <v>100.035</v>
      </c>
      <c r="N108" s="23">
        <v>32.54</v>
      </c>
      <c r="O108" s="23">
        <v>0.671</v>
      </c>
    </row>
    <row r="109" spans="1:15" s="10" customFormat="1" ht="12.75">
      <c r="A109" s="6">
        <v>382</v>
      </c>
      <c r="B109" s="7" t="s">
        <v>21</v>
      </c>
      <c r="C109" s="8">
        <v>180</v>
      </c>
      <c r="D109" s="9">
        <v>3.142</v>
      </c>
      <c r="E109" s="9">
        <v>2.511</v>
      </c>
      <c r="F109" s="9">
        <v>16.344</v>
      </c>
      <c r="G109" s="9">
        <v>101.582</v>
      </c>
      <c r="H109" s="9">
        <v>0.0198</v>
      </c>
      <c r="I109" s="9">
        <v>0.486</v>
      </c>
      <c r="J109" s="9">
        <v>8.197</v>
      </c>
      <c r="K109" s="9">
        <v>0.0099</v>
      </c>
      <c r="L109" s="9">
        <v>101.347</v>
      </c>
      <c r="M109" s="9">
        <v>94.122</v>
      </c>
      <c r="N109" s="9">
        <v>25.11</v>
      </c>
      <c r="O109" s="9">
        <v>0.83</v>
      </c>
    </row>
    <row r="110" spans="1:15" s="16" customFormat="1" ht="12.75">
      <c r="A110" s="43"/>
      <c r="B110" s="13" t="s">
        <v>23</v>
      </c>
      <c r="C110" s="14">
        <v>30</v>
      </c>
      <c r="D110" s="15">
        <v>2.28</v>
      </c>
      <c r="E110" s="15">
        <v>0.8400000000000001</v>
      </c>
      <c r="F110" s="15">
        <v>15.42</v>
      </c>
      <c r="G110" s="15">
        <v>78.36</v>
      </c>
      <c r="H110" s="15">
        <v>0.04650000000000001</v>
      </c>
      <c r="I110" s="15">
        <v>0.6</v>
      </c>
      <c r="J110" s="15">
        <v>0</v>
      </c>
      <c r="K110" s="15">
        <v>0.4666666666666667</v>
      </c>
      <c r="L110" s="15">
        <v>13.533333333333333</v>
      </c>
      <c r="M110" s="15">
        <v>19.5</v>
      </c>
      <c r="N110" s="15">
        <v>3.5999999999999996</v>
      </c>
      <c r="O110" s="15">
        <v>0.36</v>
      </c>
    </row>
    <row r="111" spans="1:15" s="10" customFormat="1" ht="12.75">
      <c r="A111" s="29"/>
      <c r="B111" s="30" t="s">
        <v>25</v>
      </c>
      <c r="C111" s="31">
        <f>SUM(C106:C110)</f>
        <v>520</v>
      </c>
      <c r="D111" s="18">
        <f>SUM(D106:D110)</f>
        <v>20.994999999999997</v>
      </c>
      <c r="E111" s="18">
        <f>SUM(E106:E110)</f>
        <v>20.275</v>
      </c>
      <c r="F111" s="18">
        <f>SUM(F106:F110)</f>
        <v>92.92500000000001</v>
      </c>
      <c r="G111" s="18">
        <f>SUM(G106:G110)</f>
        <v>640.34</v>
      </c>
      <c r="H111" s="18">
        <f>SUM(H106:H110)</f>
        <v>0.27030000000000004</v>
      </c>
      <c r="I111" s="18">
        <f>SUM(I106:I110)</f>
        <v>9.074</v>
      </c>
      <c r="J111" s="18">
        <f>SUM(J106:J110)</f>
        <v>61.797000000000004</v>
      </c>
      <c r="K111" s="18">
        <f>SUM(K106:K110)</f>
        <v>4.577566666666667</v>
      </c>
      <c r="L111" s="18">
        <f>SUM(L106:L110)</f>
        <v>169.5323333333333</v>
      </c>
      <c r="M111" s="18">
        <f>SUM(M106:M110)</f>
        <v>340.337</v>
      </c>
      <c r="N111" s="18">
        <f>SUM(N106:N110)</f>
        <v>89.19999999999999</v>
      </c>
      <c r="O111" s="18">
        <f>SUM(O106:O110)</f>
        <v>2.874</v>
      </c>
    </row>
    <row r="112" spans="1:15" s="10" customFormat="1" ht="12.75" customHeight="1">
      <c r="A112" s="19" t="s">
        <v>26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</row>
    <row r="113" spans="1:15" s="10" customFormat="1" ht="27.75" customHeight="1">
      <c r="A113" s="68">
        <v>20</v>
      </c>
      <c r="B113" s="53" t="s">
        <v>93</v>
      </c>
      <c r="C113" s="52">
        <v>60</v>
      </c>
      <c r="D113" s="39">
        <v>0.42</v>
      </c>
      <c r="E113" s="39">
        <v>3.656</v>
      </c>
      <c r="F113" s="39">
        <v>1.14</v>
      </c>
      <c r="G113" s="39">
        <v>38.968</v>
      </c>
      <c r="H113" s="39">
        <v>0.018</v>
      </c>
      <c r="I113" s="39">
        <v>4.2</v>
      </c>
      <c r="J113" s="50"/>
      <c r="K113" s="39">
        <v>1.644</v>
      </c>
      <c r="L113" s="39">
        <v>10.2</v>
      </c>
      <c r="M113" s="39">
        <v>18.072</v>
      </c>
      <c r="N113" s="39">
        <v>8.4</v>
      </c>
      <c r="O113" s="39">
        <v>0.3</v>
      </c>
    </row>
    <row r="114" spans="1:15" s="10" customFormat="1" ht="26.25" customHeight="1">
      <c r="A114" s="25">
        <v>84</v>
      </c>
      <c r="B114" s="26" t="s">
        <v>94</v>
      </c>
      <c r="C114" s="27">
        <v>200</v>
      </c>
      <c r="D114" s="23">
        <v>6.574</v>
      </c>
      <c r="E114" s="23">
        <v>6055</v>
      </c>
      <c r="F114" s="23">
        <v>13.716</v>
      </c>
      <c r="G114" s="23">
        <v>137.298</v>
      </c>
      <c r="H114" s="23">
        <v>0.105</v>
      </c>
      <c r="I114" s="23">
        <v>11.336</v>
      </c>
      <c r="J114" s="23">
        <v>12.58</v>
      </c>
      <c r="K114" s="23">
        <v>2.051</v>
      </c>
      <c r="L114" s="23">
        <v>50.067</v>
      </c>
      <c r="M114" s="23">
        <v>109.554</v>
      </c>
      <c r="N114" s="23">
        <v>31.525</v>
      </c>
      <c r="O114" s="23">
        <v>1.609</v>
      </c>
    </row>
    <row r="115" spans="1:15" s="10" customFormat="1" ht="13.5" customHeight="1" hidden="1">
      <c r="A115" s="11"/>
      <c r="B115" s="7"/>
      <c r="C115" s="8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 s="61" customFormat="1" ht="13.5" customHeight="1" hidden="1">
      <c r="A116" s="69"/>
      <c r="B116" s="60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</row>
    <row r="117" spans="1:15" s="10" customFormat="1" ht="22.5">
      <c r="A117" s="70">
        <v>245</v>
      </c>
      <c r="B117" s="7" t="s">
        <v>95</v>
      </c>
      <c r="C117" s="8">
        <v>90</v>
      </c>
      <c r="D117" s="9">
        <v>14.493</v>
      </c>
      <c r="E117" s="9">
        <v>13.547</v>
      </c>
      <c r="F117" s="9">
        <v>4.151</v>
      </c>
      <c r="G117" s="9">
        <v>196.61</v>
      </c>
      <c r="H117" s="9">
        <v>0.087</v>
      </c>
      <c r="I117" s="9">
        <v>0.798</v>
      </c>
      <c r="J117" s="9">
        <v>12</v>
      </c>
      <c r="K117" s="9">
        <v>0.436</v>
      </c>
      <c r="L117" s="9">
        <v>25.12</v>
      </c>
      <c r="M117" s="9">
        <v>155.96</v>
      </c>
      <c r="N117" s="9">
        <v>22.46</v>
      </c>
      <c r="O117" s="9">
        <v>2.165</v>
      </c>
    </row>
    <row r="118" spans="1:15" s="10" customFormat="1" ht="12.75">
      <c r="A118" s="6">
        <v>312</v>
      </c>
      <c r="B118" s="7" t="s">
        <v>31</v>
      </c>
      <c r="C118" s="8">
        <v>150</v>
      </c>
      <c r="D118" s="9">
        <v>3.295</v>
      </c>
      <c r="E118" s="9">
        <v>5.441</v>
      </c>
      <c r="F118" s="9">
        <v>22.209</v>
      </c>
      <c r="G118" s="9">
        <v>151.404</v>
      </c>
      <c r="H118" s="9">
        <v>0.16</v>
      </c>
      <c r="I118" s="9">
        <v>25.938</v>
      </c>
      <c r="J118" s="9">
        <v>26.3</v>
      </c>
      <c r="K118" s="9">
        <v>0.189</v>
      </c>
      <c r="L118" s="9">
        <v>45.62</v>
      </c>
      <c r="M118" s="9">
        <v>98.07</v>
      </c>
      <c r="N118" s="9">
        <v>33.11000000000001</v>
      </c>
      <c r="O118" s="9">
        <v>1.225</v>
      </c>
    </row>
    <row r="119" spans="1:15" s="10" customFormat="1" ht="12.75">
      <c r="A119" s="8"/>
      <c r="B119" s="7" t="s">
        <v>96</v>
      </c>
      <c r="C119" s="8">
        <v>180</v>
      </c>
      <c r="D119" s="23">
        <v>0.9</v>
      </c>
      <c r="E119" s="23">
        <v>0.18</v>
      </c>
      <c r="F119" s="23">
        <v>18.18</v>
      </c>
      <c r="G119" s="23">
        <v>82.8</v>
      </c>
      <c r="H119" s="23">
        <v>0.018</v>
      </c>
      <c r="I119" s="23">
        <v>36</v>
      </c>
      <c r="J119" s="24"/>
      <c r="K119" s="23">
        <v>0.18</v>
      </c>
      <c r="L119" s="23">
        <v>12.6</v>
      </c>
      <c r="M119" s="23">
        <v>12.6</v>
      </c>
      <c r="N119" s="23">
        <v>7.2</v>
      </c>
      <c r="O119" s="23">
        <v>2.52</v>
      </c>
    </row>
    <row r="120" spans="1:15" s="10" customFormat="1" ht="16.5" customHeight="1">
      <c r="A120" s="8"/>
      <c r="B120" s="7" t="s">
        <v>33</v>
      </c>
      <c r="C120" s="8">
        <v>40</v>
      </c>
      <c r="D120" s="23">
        <v>3.16</v>
      </c>
      <c r="E120" s="23">
        <v>0.4</v>
      </c>
      <c r="F120" s="23">
        <v>19.32</v>
      </c>
      <c r="G120" s="23">
        <v>94</v>
      </c>
      <c r="H120" s="23">
        <v>0.064</v>
      </c>
      <c r="I120" s="23">
        <v>0</v>
      </c>
      <c r="J120" s="23">
        <v>0</v>
      </c>
      <c r="K120" s="23">
        <v>0.52</v>
      </c>
      <c r="L120" s="23">
        <v>9.2</v>
      </c>
      <c r="M120" s="23">
        <v>34.8</v>
      </c>
      <c r="N120" s="23">
        <v>13.2</v>
      </c>
      <c r="O120" s="23">
        <v>0.8</v>
      </c>
    </row>
    <row r="121" spans="1:15" s="10" customFormat="1" ht="12.75">
      <c r="A121" s="11"/>
      <c r="B121" s="7" t="s">
        <v>34</v>
      </c>
      <c r="C121" s="28">
        <v>20</v>
      </c>
      <c r="D121" s="9">
        <v>1.32</v>
      </c>
      <c r="E121" s="9">
        <v>0.24</v>
      </c>
      <c r="F121" s="9">
        <v>7.928</v>
      </c>
      <c r="G121" s="9">
        <v>39.6</v>
      </c>
      <c r="H121" s="9">
        <v>0.034</v>
      </c>
      <c r="I121" s="9">
        <v>0</v>
      </c>
      <c r="J121" s="9">
        <v>0</v>
      </c>
      <c r="K121" s="9">
        <v>0.2</v>
      </c>
      <c r="L121" s="9">
        <v>5.8</v>
      </c>
      <c r="M121" s="9">
        <v>30</v>
      </c>
      <c r="N121" s="9">
        <v>9.4</v>
      </c>
      <c r="O121" s="9">
        <v>0.78</v>
      </c>
    </row>
    <row r="122" spans="1:15" s="10" customFormat="1" ht="12.75">
      <c r="A122" s="29"/>
      <c r="B122" s="30" t="s">
        <v>35</v>
      </c>
      <c r="C122" s="31">
        <f>SUM(C113:C121)</f>
        <v>740</v>
      </c>
      <c r="D122" s="18">
        <f>SUM(D113:D121)</f>
        <v>30.162</v>
      </c>
      <c r="E122" s="18">
        <f>SUM(E113:E121)</f>
        <v>6078.464</v>
      </c>
      <c r="F122" s="18">
        <f>SUM(F113:F121)</f>
        <v>86.64399999999999</v>
      </c>
      <c r="G122" s="18">
        <f>SUM(G113:G121)</f>
        <v>740.6800000000001</v>
      </c>
      <c r="H122" s="18">
        <f>SUM(H113:H121)</f>
        <v>0.486</v>
      </c>
      <c r="I122" s="18">
        <f>SUM(I113:I121)</f>
        <v>78.272</v>
      </c>
      <c r="J122" s="18">
        <f>SUM(J113:J121)</f>
        <v>50.879999999999995</v>
      </c>
      <c r="K122" s="18">
        <f>SUM(K113:K121)</f>
        <v>5.22</v>
      </c>
      <c r="L122" s="18">
        <f>SUM(L113:L121)</f>
        <v>158.60699999999997</v>
      </c>
      <c r="M122" s="18">
        <f>SUM(M113:M121)</f>
        <v>459.05600000000004</v>
      </c>
      <c r="N122" s="18">
        <f>SUM(N113:N121)</f>
        <v>125.29500000000002</v>
      </c>
      <c r="O122" s="18">
        <f>SUM(O113:O121)</f>
        <v>9.399000000000001</v>
      </c>
    </row>
    <row r="123" spans="1:15" s="10" customFormat="1" ht="12.75">
      <c r="A123" s="71"/>
      <c r="B123" s="71" t="s">
        <v>97</v>
      </c>
      <c r="C123" s="51">
        <f>C122+C111</f>
        <v>1260</v>
      </c>
      <c r="D123" s="34">
        <f>D122+D111</f>
        <v>51.157</v>
      </c>
      <c r="E123" s="34">
        <f>E122+E111</f>
        <v>6098.739</v>
      </c>
      <c r="F123" s="34">
        <f>F122+F111</f>
        <v>179.56900000000002</v>
      </c>
      <c r="G123" s="34">
        <f>G122+G111</f>
        <v>1381.02</v>
      </c>
      <c r="H123" s="34">
        <f>H122+H111</f>
        <v>0.7563</v>
      </c>
      <c r="I123" s="34">
        <f>I122+I111</f>
        <v>87.346</v>
      </c>
      <c r="J123" s="34">
        <f>J122+J111</f>
        <v>112.67699999999999</v>
      </c>
      <c r="K123" s="34">
        <f>K122+K111</f>
        <v>9.797566666666667</v>
      </c>
      <c r="L123" s="34">
        <f>L122+L111</f>
        <v>328.1393333333333</v>
      </c>
      <c r="M123" s="34">
        <f>M122+M111</f>
        <v>799.393</v>
      </c>
      <c r="N123" s="34">
        <f>N122+N111</f>
        <v>214.495</v>
      </c>
      <c r="O123" s="34">
        <f>O122+O111</f>
        <v>12.273000000000001</v>
      </c>
    </row>
    <row r="124" spans="1:15" s="10" customFormat="1" ht="12.75" customHeight="1">
      <c r="A124" s="35" t="s">
        <v>98</v>
      </c>
      <c r="B124" s="35"/>
      <c r="C124" s="35"/>
      <c r="D124" s="35"/>
      <c r="E124" s="35"/>
      <c r="F124" s="35"/>
      <c r="G124" s="35"/>
      <c r="H124" s="36"/>
      <c r="I124" s="36"/>
      <c r="J124" s="36"/>
      <c r="K124" s="36"/>
      <c r="L124" s="36"/>
      <c r="M124" s="36"/>
      <c r="N124" s="36"/>
      <c r="O124" s="36"/>
    </row>
    <row r="125" spans="1:15" s="10" customFormat="1" ht="12.75" customHeight="1">
      <c r="A125" s="19" t="s">
        <v>19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s="10" customFormat="1" ht="22.5">
      <c r="A126" s="72" t="s">
        <v>99</v>
      </c>
      <c r="B126" s="73" t="s">
        <v>100</v>
      </c>
      <c r="C126" s="74">
        <v>160</v>
      </c>
      <c r="D126" s="15">
        <v>18.37</v>
      </c>
      <c r="E126" s="15">
        <v>19.091</v>
      </c>
      <c r="F126" s="15">
        <v>50.482</v>
      </c>
      <c r="G126" s="15">
        <v>450.975</v>
      </c>
      <c r="H126" s="15">
        <v>0.182</v>
      </c>
      <c r="I126" s="15">
        <v>1.918</v>
      </c>
      <c r="J126" s="15">
        <v>72</v>
      </c>
      <c r="K126" s="15">
        <v>3.941</v>
      </c>
      <c r="L126" s="15">
        <v>158.615</v>
      </c>
      <c r="M126" s="15">
        <v>232.382</v>
      </c>
      <c r="N126" s="15">
        <v>37.44</v>
      </c>
      <c r="O126" s="15">
        <v>1.091</v>
      </c>
    </row>
    <row r="127" spans="1:15" s="10" customFormat="1" ht="12.75" hidden="1">
      <c r="A127" s="72"/>
      <c r="B127" s="73"/>
      <c r="C127" s="74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s="61" customFormat="1" ht="12.75" hidden="1">
      <c r="A128" s="75"/>
      <c r="B128" s="76"/>
      <c r="C128" s="77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</row>
    <row r="129" spans="1:15" s="10" customFormat="1" ht="12.75">
      <c r="A129" s="6">
        <v>377</v>
      </c>
      <c r="B129" s="7" t="s">
        <v>58</v>
      </c>
      <c r="C129" s="8">
        <v>187</v>
      </c>
      <c r="D129" s="9">
        <v>0.063</v>
      </c>
      <c r="E129" s="9">
        <v>0.007</v>
      </c>
      <c r="F129" s="9">
        <v>15.183</v>
      </c>
      <c r="G129" s="9">
        <v>62.242</v>
      </c>
      <c r="H129" s="9">
        <v>0.004</v>
      </c>
      <c r="I129" s="9">
        <v>2.9</v>
      </c>
      <c r="J129" s="11"/>
      <c r="K129" s="9">
        <v>0.014</v>
      </c>
      <c r="L129" s="9">
        <v>7.75</v>
      </c>
      <c r="M129" s="9">
        <v>9.78</v>
      </c>
      <c r="N129" s="9">
        <v>5.24</v>
      </c>
      <c r="O129" s="9">
        <v>0.907</v>
      </c>
    </row>
    <row r="130" spans="1:15" s="16" customFormat="1" ht="12.75">
      <c r="A130" s="79"/>
      <c r="B130" s="13" t="s">
        <v>23</v>
      </c>
      <c r="C130" s="14">
        <v>40</v>
      </c>
      <c r="D130" s="15">
        <v>3.04</v>
      </c>
      <c r="E130" s="15">
        <v>1.12</v>
      </c>
      <c r="F130" s="15">
        <v>20.56</v>
      </c>
      <c r="G130" s="15">
        <v>104.48</v>
      </c>
      <c r="H130" s="15">
        <v>0.062000000000000006</v>
      </c>
      <c r="I130" s="15">
        <v>0.8</v>
      </c>
      <c r="J130" s="15">
        <v>0</v>
      </c>
      <c r="K130" s="15">
        <v>0.6222222222222222</v>
      </c>
      <c r="L130" s="15">
        <v>18.044444444444444</v>
      </c>
      <c r="M130" s="15">
        <v>26</v>
      </c>
      <c r="N130" s="15">
        <v>4.799999999999999</v>
      </c>
      <c r="O130" s="15">
        <v>0.48</v>
      </c>
    </row>
    <row r="131" spans="1:15" s="10" customFormat="1" ht="12.75">
      <c r="A131" s="8"/>
      <c r="B131" s="7" t="s">
        <v>59</v>
      </c>
      <c r="C131" s="8">
        <v>100</v>
      </c>
      <c r="D131" s="9">
        <v>0.8</v>
      </c>
      <c r="E131" s="9">
        <v>0.4</v>
      </c>
      <c r="F131" s="9">
        <v>8.1</v>
      </c>
      <c r="G131" s="9">
        <v>47</v>
      </c>
      <c r="H131" s="9">
        <v>0.02</v>
      </c>
      <c r="I131" s="9">
        <v>180</v>
      </c>
      <c r="J131" s="11"/>
      <c r="K131" s="11"/>
      <c r="L131" s="9">
        <v>40</v>
      </c>
      <c r="M131" s="11"/>
      <c r="N131" s="9">
        <v>25</v>
      </c>
      <c r="O131" s="9">
        <v>0.8</v>
      </c>
    </row>
    <row r="132" spans="2:15" s="10" customFormat="1" ht="12.75">
      <c r="B132" s="30" t="s">
        <v>25</v>
      </c>
      <c r="C132" s="31">
        <f>SUM(C126:C131)</f>
        <v>487</v>
      </c>
      <c r="D132" s="18">
        <f>SUM(D126:D131)</f>
        <v>22.273000000000003</v>
      </c>
      <c r="E132" s="18">
        <f>SUM(E126:E131)</f>
        <v>20.618000000000002</v>
      </c>
      <c r="F132" s="18">
        <f>SUM(F126:F131)</f>
        <v>94.325</v>
      </c>
      <c r="G132" s="18">
        <f>SUM(G126:G131)</f>
        <v>664.697</v>
      </c>
      <c r="H132" s="18">
        <f>SUM(H126:H131)</f>
        <v>0.268</v>
      </c>
      <c r="I132" s="18">
        <f>SUM(I126:I131)</f>
        <v>185.618</v>
      </c>
      <c r="J132" s="18">
        <f>SUM(J126:J131)</f>
        <v>72</v>
      </c>
      <c r="K132" s="18">
        <f>SUM(K126:K131)</f>
        <v>4.577222222222222</v>
      </c>
      <c r="L132" s="18">
        <f>SUM(L126:L131)</f>
        <v>224.40944444444446</v>
      </c>
      <c r="M132" s="18">
        <f>SUM(M126:M131)</f>
        <v>268.16200000000003</v>
      </c>
      <c r="N132" s="18">
        <f>SUM(N126:N131)</f>
        <v>72.47999999999999</v>
      </c>
      <c r="O132" s="18">
        <f>SUM(O126:O131)</f>
        <v>3.2780000000000005</v>
      </c>
    </row>
    <row r="133" spans="1:15" s="10" customFormat="1" ht="15" customHeight="1">
      <c r="A133" s="19" t="s">
        <v>26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s="10" customFormat="1" ht="12.75">
      <c r="A134" s="6">
        <v>71</v>
      </c>
      <c r="B134" s="7" t="s">
        <v>79</v>
      </c>
      <c r="C134" s="8">
        <v>60</v>
      </c>
      <c r="D134" s="9">
        <v>0.42</v>
      </c>
      <c r="E134" s="9">
        <v>0.06</v>
      </c>
      <c r="F134" s="9">
        <v>1.14</v>
      </c>
      <c r="G134" s="9">
        <v>6.6</v>
      </c>
      <c r="H134" s="9">
        <v>0.018</v>
      </c>
      <c r="I134" s="9">
        <v>4.2</v>
      </c>
      <c r="J134" s="11"/>
      <c r="K134" s="9">
        <v>0.06</v>
      </c>
      <c r="L134" s="9">
        <v>10.2</v>
      </c>
      <c r="M134" s="9">
        <v>18</v>
      </c>
      <c r="N134" s="9">
        <v>8.4</v>
      </c>
      <c r="O134" s="9">
        <v>0.3</v>
      </c>
    </row>
    <row r="135" spans="1:15" s="10" customFormat="1" ht="32.25" customHeight="1">
      <c r="A135" s="25">
        <v>98</v>
      </c>
      <c r="B135" s="26" t="s">
        <v>101</v>
      </c>
      <c r="C135" s="27">
        <v>200</v>
      </c>
      <c r="D135" s="23">
        <v>1.508</v>
      </c>
      <c r="E135" s="23">
        <v>4.256</v>
      </c>
      <c r="F135" s="23">
        <v>8.256</v>
      </c>
      <c r="G135" s="23">
        <v>77.844</v>
      </c>
      <c r="H135" s="23">
        <v>0.057</v>
      </c>
      <c r="I135" s="23">
        <v>16</v>
      </c>
      <c r="J135" s="24"/>
      <c r="K135" s="23">
        <v>1.864</v>
      </c>
      <c r="L135" s="23">
        <v>22.92</v>
      </c>
      <c r="M135" s="23">
        <v>38.23</v>
      </c>
      <c r="N135" s="23">
        <v>16.14</v>
      </c>
      <c r="O135" s="23">
        <v>0.581</v>
      </c>
    </row>
    <row r="136" spans="1:15" s="10" customFormat="1" ht="12.75">
      <c r="A136" s="47">
        <v>291</v>
      </c>
      <c r="B136" s="26" t="s">
        <v>102</v>
      </c>
      <c r="C136" s="27">
        <v>200</v>
      </c>
      <c r="D136" s="23">
        <v>21.355</v>
      </c>
      <c r="E136" s="23">
        <v>14.253</v>
      </c>
      <c r="F136" s="23">
        <v>37.607</v>
      </c>
      <c r="G136" s="23">
        <v>360.936</v>
      </c>
      <c r="H136" s="23">
        <v>0.14</v>
      </c>
      <c r="I136" s="23">
        <v>4.6</v>
      </c>
      <c r="J136" s="23">
        <v>13.58</v>
      </c>
      <c r="K136" s="23">
        <v>2.96</v>
      </c>
      <c r="L136" s="23">
        <v>22.36</v>
      </c>
      <c r="M136" s="23">
        <v>245.51</v>
      </c>
      <c r="N136" s="23">
        <v>50.12</v>
      </c>
      <c r="O136" s="23">
        <v>1.498</v>
      </c>
    </row>
    <row r="137" spans="1:15" s="10" customFormat="1" ht="12.75">
      <c r="A137" s="6">
        <v>342</v>
      </c>
      <c r="B137" s="7" t="s">
        <v>32</v>
      </c>
      <c r="C137" s="8">
        <v>180</v>
      </c>
      <c r="D137" s="23">
        <v>0.056</v>
      </c>
      <c r="E137" s="23">
        <v>0.056</v>
      </c>
      <c r="F137" s="23">
        <v>15.344</v>
      </c>
      <c r="G137" s="23">
        <v>62.44</v>
      </c>
      <c r="H137" s="23">
        <v>0.004</v>
      </c>
      <c r="I137" s="23">
        <v>1.4</v>
      </c>
      <c r="J137" s="24"/>
      <c r="K137" s="23">
        <v>0.028</v>
      </c>
      <c r="L137" s="23">
        <v>2.24</v>
      </c>
      <c r="M137" s="23">
        <v>1.54</v>
      </c>
      <c r="N137" s="23">
        <v>1.26</v>
      </c>
      <c r="O137" s="23">
        <v>0.35</v>
      </c>
    </row>
    <row r="138" spans="1:15" s="10" customFormat="1" ht="12.75">
      <c r="A138" s="8"/>
      <c r="B138" s="7" t="s">
        <v>33</v>
      </c>
      <c r="C138" s="8">
        <v>40</v>
      </c>
      <c r="D138" s="23">
        <v>3.16</v>
      </c>
      <c r="E138" s="23">
        <v>0.4</v>
      </c>
      <c r="F138" s="23">
        <v>19.32</v>
      </c>
      <c r="G138" s="23">
        <v>94</v>
      </c>
      <c r="H138" s="23">
        <v>0.064</v>
      </c>
      <c r="I138" s="23">
        <v>0</v>
      </c>
      <c r="J138" s="23">
        <v>0</v>
      </c>
      <c r="K138" s="23">
        <v>0.52</v>
      </c>
      <c r="L138" s="23">
        <v>9.2</v>
      </c>
      <c r="M138" s="23">
        <v>34.8</v>
      </c>
      <c r="N138" s="23">
        <v>13.2</v>
      </c>
      <c r="O138" s="23">
        <v>0.8</v>
      </c>
    </row>
    <row r="139" spans="1:15" s="10" customFormat="1" ht="14.25" customHeight="1">
      <c r="A139" s="8"/>
      <c r="B139" s="7" t="s">
        <v>34</v>
      </c>
      <c r="C139" s="28">
        <v>20</v>
      </c>
      <c r="D139" s="9">
        <v>1.32</v>
      </c>
      <c r="E139" s="9">
        <v>0.24</v>
      </c>
      <c r="F139" s="9">
        <v>7.928</v>
      </c>
      <c r="G139" s="9">
        <v>39.6</v>
      </c>
      <c r="H139" s="9">
        <v>0.034</v>
      </c>
      <c r="I139" s="9">
        <v>0</v>
      </c>
      <c r="J139" s="9">
        <v>0</v>
      </c>
      <c r="K139" s="9">
        <v>0.2</v>
      </c>
      <c r="L139" s="9">
        <v>5.8</v>
      </c>
      <c r="M139" s="9">
        <v>30</v>
      </c>
      <c r="N139" s="9">
        <v>9.4</v>
      </c>
      <c r="O139" s="9">
        <v>0.78</v>
      </c>
    </row>
    <row r="140" spans="1:15" s="10" customFormat="1" ht="12.75">
      <c r="A140" s="80"/>
      <c r="B140" s="30" t="s">
        <v>35</v>
      </c>
      <c r="C140" s="31">
        <f>SUM(C134:C139)</f>
        <v>700</v>
      </c>
      <c r="D140" s="18">
        <f>SUM(D134:D139)</f>
        <v>27.819000000000003</v>
      </c>
      <c r="E140" s="18">
        <f>SUM(E134:E139)</f>
        <v>19.264999999999997</v>
      </c>
      <c r="F140" s="18">
        <f>SUM(F134:F139)</f>
        <v>89.595</v>
      </c>
      <c r="G140" s="18">
        <f>SUM(G134:G139)</f>
        <v>641.4200000000001</v>
      </c>
      <c r="H140" s="18">
        <f>SUM(H134:H139)</f>
        <v>0.31700000000000006</v>
      </c>
      <c r="I140" s="18">
        <f>SUM(I134:I139)</f>
        <v>26.2</v>
      </c>
      <c r="J140" s="18">
        <f>SUM(J134:J139)</f>
        <v>13.58</v>
      </c>
      <c r="K140" s="18">
        <f>SUM(K134:K139)</f>
        <v>5.632</v>
      </c>
      <c r="L140" s="18">
        <f>SUM(L134:L139)</f>
        <v>72.72</v>
      </c>
      <c r="M140" s="18">
        <f>SUM(M134:M139)</f>
        <v>368.08000000000004</v>
      </c>
      <c r="N140" s="18">
        <f>SUM(N134:N139)</f>
        <v>98.52000000000001</v>
      </c>
      <c r="O140" s="18">
        <f>SUM(O134:O139)</f>
        <v>4.309</v>
      </c>
    </row>
    <row r="141" spans="1:15" s="10" customFormat="1" ht="12.75">
      <c r="A141" s="80"/>
      <c r="B141" s="32" t="s">
        <v>103</v>
      </c>
      <c r="C141" s="51">
        <f>C140+C132</f>
        <v>1187</v>
      </c>
      <c r="D141" s="34">
        <f>D140+D132</f>
        <v>50.092000000000006</v>
      </c>
      <c r="E141" s="34">
        <f>E140+E132</f>
        <v>39.882999999999996</v>
      </c>
      <c r="F141" s="34">
        <f>F140+F132</f>
        <v>183.92000000000002</v>
      </c>
      <c r="G141" s="34">
        <f>G140+G132</f>
        <v>1306.1170000000002</v>
      </c>
      <c r="H141" s="34">
        <f>H140+H132</f>
        <v>0.5850000000000001</v>
      </c>
      <c r="I141" s="34">
        <f>I140+I132</f>
        <v>211.81799999999998</v>
      </c>
      <c r="J141" s="34">
        <f>J140+J132</f>
        <v>85.58</v>
      </c>
      <c r="K141" s="34">
        <f>K140+K132</f>
        <v>10.209222222222222</v>
      </c>
      <c r="L141" s="34">
        <f>L140+L132</f>
        <v>297.12944444444446</v>
      </c>
      <c r="M141" s="34">
        <f>M140+M132</f>
        <v>636.2420000000001</v>
      </c>
      <c r="N141" s="34">
        <f>N140+N132</f>
        <v>171</v>
      </c>
      <c r="O141" s="34">
        <f>O140+O132</f>
        <v>7.587000000000001</v>
      </c>
    </row>
    <row r="142" spans="1:15" s="10" customFormat="1" ht="12.75" customHeight="1">
      <c r="A142" s="35" t="s">
        <v>104</v>
      </c>
      <c r="B142" s="35"/>
      <c r="C142" s="35"/>
      <c r="D142" s="35"/>
      <c r="E142" s="35"/>
      <c r="F142" s="35"/>
      <c r="G142" s="35"/>
      <c r="H142" s="36"/>
      <c r="I142" s="36"/>
      <c r="J142" s="36"/>
      <c r="K142" s="36"/>
      <c r="L142" s="36"/>
      <c r="M142" s="36"/>
      <c r="N142" s="36"/>
      <c r="O142" s="36"/>
    </row>
    <row r="143" spans="1:15" s="10" customFormat="1" ht="12.75" customHeight="1">
      <c r="A143" s="19" t="s">
        <v>19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s="10" customFormat="1" ht="21" customHeight="1">
      <c r="A144" s="6">
        <v>75</v>
      </c>
      <c r="B144" s="7" t="s">
        <v>27</v>
      </c>
      <c r="C144" s="8">
        <v>60</v>
      </c>
      <c r="D144" s="9">
        <v>0.66</v>
      </c>
      <c r="E144" s="9">
        <v>0.12</v>
      </c>
      <c r="F144" s="9">
        <v>2.28</v>
      </c>
      <c r="G144" s="9">
        <v>14.4</v>
      </c>
      <c r="H144" s="9">
        <v>0.036</v>
      </c>
      <c r="I144" s="9">
        <v>15</v>
      </c>
      <c r="J144" s="11"/>
      <c r="K144" s="9">
        <v>0.42</v>
      </c>
      <c r="L144" s="9">
        <v>8.4</v>
      </c>
      <c r="M144" s="9">
        <v>15.6</v>
      </c>
      <c r="N144" s="9">
        <v>12</v>
      </c>
      <c r="O144" s="9">
        <v>0.54</v>
      </c>
    </row>
    <row r="145" spans="1:15" s="10" customFormat="1" ht="18.75" customHeight="1">
      <c r="A145" s="40">
        <v>376</v>
      </c>
      <c r="B145" s="13" t="s">
        <v>40</v>
      </c>
      <c r="C145" s="14">
        <v>180</v>
      </c>
      <c r="D145" s="41"/>
      <c r="E145" s="41"/>
      <c r="F145" s="42">
        <v>10.981</v>
      </c>
      <c r="G145" s="42">
        <v>43.902</v>
      </c>
      <c r="H145" s="42">
        <v>0.001</v>
      </c>
      <c r="I145" s="42">
        <v>0.1</v>
      </c>
      <c r="J145" s="41"/>
      <c r="K145" s="41"/>
      <c r="L145" s="42">
        <v>4.95</v>
      </c>
      <c r="M145" s="42">
        <v>8.24</v>
      </c>
      <c r="N145" s="42">
        <v>4.4</v>
      </c>
      <c r="O145" s="42">
        <v>0.853</v>
      </c>
    </row>
    <row r="146" spans="1:15" s="10" customFormat="1" ht="21.75" customHeight="1">
      <c r="A146" s="6" t="s">
        <v>105</v>
      </c>
      <c r="B146" s="7" t="s">
        <v>106</v>
      </c>
      <c r="C146" s="8">
        <v>160</v>
      </c>
      <c r="D146" s="24">
        <v>17.2672</v>
      </c>
      <c r="E146" s="24">
        <v>6.9648</v>
      </c>
      <c r="F146" s="24">
        <v>30.852800000000002</v>
      </c>
      <c r="G146" s="24">
        <v>256.37919999999997</v>
      </c>
      <c r="H146" s="24">
        <v>0.41280000000000006</v>
      </c>
      <c r="I146" s="24">
        <v>54.144000000000005</v>
      </c>
      <c r="J146" s="24">
        <v>6316.799999999999</v>
      </c>
      <c r="K146" s="24">
        <v>0.9984</v>
      </c>
      <c r="L146" s="24">
        <v>34</v>
      </c>
      <c r="M146" s="24">
        <v>337.904</v>
      </c>
      <c r="N146" s="24">
        <v>49.952</v>
      </c>
      <c r="O146" s="24">
        <v>6.865600000000001</v>
      </c>
    </row>
    <row r="147" spans="1:16" s="10" customFormat="1" ht="12.75">
      <c r="A147" s="11"/>
      <c r="B147" s="7" t="s">
        <v>107</v>
      </c>
      <c r="C147" s="8">
        <v>15</v>
      </c>
      <c r="D147" s="9">
        <v>0.075</v>
      </c>
      <c r="E147" s="11"/>
      <c r="F147" s="9">
        <v>12</v>
      </c>
      <c r="G147" s="9">
        <v>48.6</v>
      </c>
      <c r="H147" s="11"/>
      <c r="I147" s="11"/>
      <c r="J147" s="11"/>
      <c r="K147" s="11"/>
      <c r="L147" s="9">
        <v>3.15</v>
      </c>
      <c r="M147" s="9">
        <v>1.65</v>
      </c>
      <c r="N147" s="9">
        <v>1.05</v>
      </c>
      <c r="O147" s="9">
        <v>0.24</v>
      </c>
      <c r="P147" s="11"/>
    </row>
    <row r="148" spans="1:15" s="10" customFormat="1" ht="12.75">
      <c r="A148" s="8"/>
      <c r="B148" s="7" t="s">
        <v>24</v>
      </c>
      <c r="C148" s="8">
        <v>100</v>
      </c>
      <c r="D148" s="9">
        <v>0.4</v>
      </c>
      <c r="E148" s="9">
        <v>0.4</v>
      </c>
      <c r="F148" s="9">
        <v>9.8</v>
      </c>
      <c r="G148" s="9">
        <v>47</v>
      </c>
      <c r="H148" s="9">
        <v>0.03</v>
      </c>
      <c r="I148" s="9">
        <v>10</v>
      </c>
      <c r="J148" s="9">
        <v>0</v>
      </c>
      <c r="K148" s="9">
        <v>0.2</v>
      </c>
      <c r="L148" s="9">
        <v>16</v>
      </c>
      <c r="M148" s="9">
        <v>11</v>
      </c>
      <c r="N148" s="9">
        <v>9</v>
      </c>
      <c r="O148" s="9">
        <v>2.2</v>
      </c>
    </row>
    <row r="149" spans="1:15" s="16" customFormat="1" ht="15.75" customHeight="1">
      <c r="A149" s="43"/>
      <c r="B149" s="13" t="s">
        <v>23</v>
      </c>
      <c r="C149" s="14">
        <v>40</v>
      </c>
      <c r="D149" s="15">
        <v>3.04</v>
      </c>
      <c r="E149" s="15">
        <v>1.12</v>
      </c>
      <c r="F149" s="15">
        <v>20.56</v>
      </c>
      <c r="G149" s="15">
        <v>104.48</v>
      </c>
      <c r="H149" s="15">
        <v>0.062000000000000006</v>
      </c>
      <c r="I149" s="15">
        <v>0.8</v>
      </c>
      <c r="J149" s="15">
        <v>0</v>
      </c>
      <c r="K149" s="15">
        <v>0.6222222222222222</v>
      </c>
      <c r="L149" s="15">
        <v>18.044444444444444</v>
      </c>
      <c r="M149" s="15">
        <v>26</v>
      </c>
      <c r="N149" s="15">
        <v>4.799999999999999</v>
      </c>
      <c r="O149" s="15">
        <v>0.48</v>
      </c>
    </row>
    <row r="150" spans="2:15" s="16" customFormat="1" ht="12.75">
      <c r="B150" s="56" t="s">
        <v>25</v>
      </c>
      <c r="C150" s="57">
        <f>SUM(C144:C149)</f>
        <v>555</v>
      </c>
      <c r="D150" s="58">
        <f>SUM(D144:D149)</f>
        <v>21.442199999999996</v>
      </c>
      <c r="E150" s="58">
        <f>SUM(E144:E149)</f>
        <v>8.6048</v>
      </c>
      <c r="F150" s="58">
        <f>SUM(F144:F149)</f>
        <v>86.47380000000001</v>
      </c>
      <c r="G150" s="58">
        <f>SUM(G144:G149)</f>
        <v>514.7612</v>
      </c>
      <c r="H150" s="58">
        <f>SUM(H144:H149)</f>
        <v>0.5418000000000001</v>
      </c>
      <c r="I150" s="58">
        <f>SUM(I144:I149)</f>
        <v>80.04400000000001</v>
      </c>
      <c r="J150" s="58">
        <f>SUM(J144:J149)</f>
        <v>6316.799999999999</v>
      </c>
      <c r="K150" s="58">
        <f>SUM(K144:K149)</f>
        <v>2.240622222222222</v>
      </c>
      <c r="L150" s="58">
        <f>SUM(L144:L149)</f>
        <v>84.54444444444445</v>
      </c>
      <c r="M150" s="58">
        <f>SUM(M144:M149)</f>
        <v>400.394</v>
      </c>
      <c r="N150" s="58">
        <f>SUM(N144:N149)</f>
        <v>81.20199999999998</v>
      </c>
      <c r="O150" s="58">
        <f>SUM(O144:O149)</f>
        <v>11.1786</v>
      </c>
    </row>
    <row r="151" spans="1:15" s="10" customFormat="1" ht="12.75" customHeight="1">
      <c r="A151" s="19" t="s">
        <v>26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6" s="10" customFormat="1" ht="12.75">
      <c r="A152" s="6">
        <v>52</v>
      </c>
      <c r="B152" s="7" t="s">
        <v>83</v>
      </c>
      <c r="C152" s="8">
        <v>60</v>
      </c>
      <c r="D152" s="9">
        <v>0.855</v>
      </c>
      <c r="E152" s="9">
        <v>4.053</v>
      </c>
      <c r="F152" s="9">
        <v>5.016</v>
      </c>
      <c r="G152" s="9">
        <v>59.904</v>
      </c>
      <c r="H152" s="9">
        <v>0.011</v>
      </c>
      <c r="I152" s="9">
        <v>5.7</v>
      </c>
      <c r="J152" s="11"/>
      <c r="K152" s="9">
        <v>1.817</v>
      </c>
      <c r="L152" s="9">
        <v>21.09</v>
      </c>
      <c r="M152" s="9">
        <v>24.59</v>
      </c>
      <c r="N152" s="9">
        <v>12.54</v>
      </c>
      <c r="O152" s="9">
        <v>0.798</v>
      </c>
      <c r="P152" s="9">
        <v>1.14</v>
      </c>
    </row>
    <row r="153" spans="1:15" s="10" customFormat="1" ht="36" customHeight="1">
      <c r="A153" s="81">
        <v>103</v>
      </c>
      <c r="B153" s="73" t="s">
        <v>108</v>
      </c>
      <c r="C153" s="82">
        <v>200</v>
      </c>
      <c r="D153" s="39">
        <v>4.611999999999999</v>
      </c>
      <c r="E153" s="39">
        <v>3.8768000000000002</v>
      </c>
      <c r="F153" s="39">
        <v>16.4488</v>
      </c>
      <c r="G153" s="39">
        <v>119.45760000000001</v>
      </c>
      <c r="H153" s="39">
        <v>0.128</v>
      </c>
      <c r="I153" s="39">
        <v>14.313</v>
      </c>
      <c r="J153" s="39">
        <v>24.5</v>
      </c>
      <c r="K153" s="39">
        <v>1.22</v>
      </c>
      <c r="L153" s="39">
        <v>26.941</v>
      </c>
      <c r="M153" s="39">
        <v>110.41700000000002</v>
      </c>
      <c r="N153" s="39">
        <v>27.154</v>
      </c>
      <c r="O153" s="39">
        <v>1.439</v>
      </c>
    </row>
    <row r="154" spans="1:15" s="10" customFormat="1" ht="27.75" customHeight="1">
      <c r="A154" s="6" t="s">
        <v>109</v>
      </c>
      <c r="B154" s="7" t="s">
        <v>110</v>
      </c>
      <c r="C154" s="8">
        <v>100</v>
      </c>
      <c r="D154" s="9">
        <v>8.829</v>
      </c>
      <c r="E154" s="9">
        <v>8.083</v>
      </c>
      <c r="F154" s="9">
        <v>12.253</v>
      </c>
      <c r="G154" s="9">
        <v>157.952</v>
      </c>
      <c r="H154" s="9">
        <v>0.101</v>
      </c>
      <c r="I154" s="9">
        <v>1.672</v>
      </c>
      <c r="J154" s="9">
        <v>13.02</v>
      </c>
      <c r="K154" s="9">
        <v>3.096</v>
      </c>
      <c r="L154" s="9">
        <v>48.672</v>
      </c>
      <c r="M154" s="9">
        <v>134.821</v>
      </c>
      <c r="N154" s="9">
        <v>32.975</v>
      </c>
      <c r="O154" s="9">
        <v>0.872</v>
      </c>
    </row>
    <row r="155" spans="1:15" s="10" customFormat="1" ht="18" customHeight="1" hidden="1">
      <c r="A155" s="65"/>
      <c r="B155" s="13"/>
      <c r="C155" s="14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</row>
    <row r="156" spans="1:15" s="61" customFormat="1" ht="18" customHeight="1" hidden="1">
      <c r="A156" s="83"/>
      <c r="B156" s="84"/>
      <c r="C156" s="85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</row>
    <row r="157" spans="1:15" s="10" customFormat="1" ht="12.75">
      <c r="A157" s="87">
        <v>321</v>
      </c>
      <c r="B157" s="88" t="s">
        <v>111</v>
      </c>
      <c r="C157" s="82">
        <v>150</v>
      </c>
      <c r="D157" s="89">
        <v>3.892</v>
      </c>
      <c r="E157" s="89">
        <v>5.354444444444444</v>
      </c>
      <c r="F157" s="89">
        <v>21.272222222222222</v>
      </c>
      <c r="G157" s="89">
        <v>157.49444444444444</v>
      </c>
      <c r="H157" s="89">
        <v>0.11222222222222224</v>
      </c>
      <c r="I157" s="89">
        <v>110.01666666666668</v>
      </c>
      <c r="J157" s="89">
        <v>27.999999999999996</v>
      </c>
      <c r="K157" s="89">
        <v>0.4888888888888889</v>
      </c>
      <c r="L157" s="89">
        <v>120.76666666666667</v>
      </c>
      <c r="M157" s="89">
        <v>91.06</v>
      </c>
      <c r="N157" s="89">
        <v>46.123333333333335</v>
      </c>
      <c r="O157" s="89">
        <v>1.83</v>
      </c>
    </row>
    <row r="158" spans="1:15" s="10" customFormat="1" ht="20.25" customHeight="1">
      <c r="A158" s="6">
        <v>349</v>
      </c>
      <c r="B158" s="7" t="s">
        <v>87</v>
      </c>
      <c r="C158" s="8">
        <v>180</v>
      </c>
      <c r="D158" s="9">
        <v>0.7020000000000001</v>
      </c>
      <c r="E158" s="9">
        <v>0.05399999999999999</v>
      </c>
      <c r="F158" s="9">
        <v>27.09</v>
      </c>
      <c r="G158" s="9">
        <v>112.68</v>
      </c>
      <c r="H158" s="9">
        <v>0.018000000000000002</v>
      </c>
      <c r="I158" s="9">
        <v>0.72</v>
      </c>
      <c r="J158" s="9">
        <v>0</v>
      </c>
      <c r="K158" s="9">
        <v>0.9900000000000001</v>
      </c>
      <c r="L158" s="9">
        <v>28.8</v>
      </c>
      <c r="M158" s="9">
        <v>26.279999999999998</v>
      </c>
      <c r="N158" s="9">
        <v>18.9</v>
      </c>
      <c r="O158" s="9">
        <v>0.6299999999999999</v>
      </c>
    </row>
    <row r="159" spans="1:15" s="10" customFormat="1" ht="12.75">
      <c r="A159" s="8"/>
      <c r="B159" s="7" t="s">
        <v>33</v>
      </c>
      <c r="C159" s="8">
        <v>40</v>
      </c>
      <c r="D159" s="23">
        <v>3.16</v>
      </c>
      <c r="E159" s="23">
        <v>0.4</v>
      </c>
      <c r="F159" s="23">
        <v>19.32</v>
      </c>
      <c r="G159" s="23">
        <v>94</v>
      </c>
      <c r="H159" s="23">
        <v>0.064</v>
      </c>
      <c r="I159" s="23">
        <v>0</v>
      </c>
      <c r="J159" s="23">
        <v>0</v>
      </c>
      <c r="K159" s="23">
        <v>0.52</v>
      </c>
      <c r="L159" s="23">
        <v>9.2</v>
      </c>
      <c r="M159" s="23">
        <v>34.8</v>
      </c>
      <c r="N159" s="23">
        <v>13.2</v>
      </c>
      <c r="O159" s="23">
        <v>0.8</v>
      </c>
    </row>
    <row r="160" spans="1:15" s="10" customFormat="1" ht="12.75">
      <c r="A160" s="8"/>
      <c r="B160" s="7" t="s">
        <v>34</v>
      </c>
      <c r="C160" s="28">
        <v>20</v>
      </c>
      <c r="D160" s="9">
        <v>1.32</v>
      </c>
      <c r="E160" s="9">
        <v>0.24</v>
      </c>
      <c r="F160" s="9">
        <v>7.928</v>
      </c>
      <c r="G160" s="9">
        <v>39.6</v>
      </c>
      <c r="H160" s="9">
        <v>0.034</v>
      </c>
      <c r="I160" s="9">
        <v>0</v>
      </c>
      <c r="J160" s="9">
        <v>0</v>
      </c>
      <c r="K160" s="9">
        <v>0.2</v>
      </c>
      <c r="L160" s="9">
        <v>5.8</v>
      </c>
      <c r="M160" s="9">
        <v>30</v>
      </c>
      <c r="N160" s="9">
        <v>9.4</v>
      </c>
      <c r="O160" s="9">
        <v>0.78</v>
      </c>
    </row>
    <row r="161" spans="1:15" s="10" customFormat="1" ht="12.75">
      <c r="A161" s="80"/>
      <c r="B161" s="30" t="s">
        <v>35</v>
      </c>
      <c r="C161" s="31">
        <f>SUM(C152:C160)</f>
        <v>750</v>
      </c>
      <c r="D161" s="18">
        <f>SUM(D152:D160)</f>
        <v>23.37</v>
      </c>
      <c r="E161" s="18">
        <f>SUM(E152:E160)</f>
        <v>22.061244444444448</v>
      </c>
      <c r="F161" s="18">
        <f>SUM(F152:F160)</f>
        <v>109.32802222222223</v>
      </c>
      <c r="G161" s="18">
        <f>SUM(G152:G160)</f>
        <v>741.0880444444444</v>
      </c>
      <c r="H161" s="18">
        <f>SUM(H152:H160)</f>
        <v>0.46822222222222226</v>
      </c>
      <c r="I161" s="18">
        <f>SUM(I152:I160)</f>
        <v>132.42166666666668</v>
      </c>
      <c r="J161" s="18">
        <f>SUM(J152:J160)</f>
        <v>65.52</v>
      </c>
      <c r="K161" s="18">
        <f>SUM(K152:K160)</f>
        <v>8.331888888888889</v>
      </c>
      <c r="L161" s="18">
        <f>SUM(L152:L160)</f>
        <v>261.26966666666664</v>
      </c>
      <c r="M161" s="18">
        <f>SUM(M152:M160)</f>
        <v>451.96799999999996</v>
      </c>
      <c r="N161" s="18">
        <f>SUM(N152:N160)</f>
        <v>160.29233333333335</v>
      </c>
      <c r="O161" s="18">
        <f>SUM(O152:O160)</f>
        <v>7.149</v>
      </c>
    </row>
    <row r="162" spans="1:15" s="10" customFormat="1" ht="12.75">
      <c r="A162" s="80"/>
      <c r="B162" s="32" t="s">
        <v>112</v>
      </c>
      <c r="C162" s="51">
        <f>C161+C150</f>
        <v>1305</v>
      </c>
      <c r="D162" s="34">
        <f>D161+D150</f>
        <v>44.8122</v>
      </c>
      <c r="E162" s="34">
        <f>E161+E150</f>
        <v>30.666044444444445</v>
      </c>
      <c r="F162" s="34">
        <f>F161+F150</f>
        <v>195.80182222222226</v>
      </c>
      <c r="G162" s="34">
        <f>G161+G150</f>
        <v>1255.8492444444446</v>
      </c>
      <c r="H162" s="34">
        <f>H161+H150</f>
        <v>1.0100222222222224</v>
      </c>
      <c r="I162" s="34">
        <f>I161+I150</f>
        <v>212.4656666666667</v>
      </c>
      <c r="J162" s="34">
        <f>J161+J150</f>
        <v>6382.32</v>
      </c>
      <c r="K162" s="34">
        <f>K161+K150</f>
        <v>10.572511111111112</v>
      </c>
      <c r="L162" s="34">
        <f>L161+L150</f>
        <v>345.81411111111106</v>
      </c>
      <c r="M162" s="34">
        <f>M161+M150</f>
        <v>852.362</v>
      </c>
      <c r="N162" s="34">
        <f>N161+N150</f>
        <v>241.49433333333332</v>
      </c>
      <c r="O162" s="34">
        <f>O161+O150</f>
        <v>18.3276</v>
      </c>
    </row>
    <row r="163" spans="1:15" s="10" customFormat="1" ht="12.75" customHeight="1">
      <c r="A163" s="35" t="s">
        <v>113</v>
      </c>
      <c r="B163" s="35"/>
      <c r="C163" s="35"/>
      <c r="D163" s="35"/>
      <c r="E163" s="35"/>
      <c r="F163" s="35"/>
      <c r="G163" s="35"/>
      <c r="H163" s="36"/>
      <c r="I163" s="36"/>
      <c r="J163" s="36"/>
      <c r="K163" s="36"/>
      <c r="L163" s="36"/>
      <c r="M163" s="36"/>
      <c r="N163" s="36"/>
      <c r="O163" s="36"/>
    </row>
    <row r="164" spans="1:15" s="10" customFormat="1" ht="12.75" customHeight="1">
      <c r="A164" s="19" t="s">
        <v>19</v>
      </c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6" s="10" customFormat="1" ht="22.5">
      <c r="A165" s="6">
        <v>45</v>
      </c>
      <c r="B165" s="7" t="s">
        <v>43</v>
      </c>
      <c r="C165" s="8">
        <v>60</v>
      </c>
      <c r="D165" s="9">
        <v>0.924</v>
      </c>
      <c r="E165" s="9">
        <v>3.05</v>
      </c>
      <c r="F165" s="9">
        <v>5.617</v>
      </c>
      <c r="G165" s="9">
        <v>54.203</v>
      </c>
      <c r="H165" s="9">
        <v>0.018</v>
      </c>
      <c r="I165" s="9">
        <v>21.45</v>
      </c>
      <c r="J165" s="11"/>
      <c r="K165" s="9">
        <v>1.391</v>
      </c>
      <c r="L165" s="9">
        <v>24.18</v>
      </c>
      <c r="M165" s="9">
        <v>17.93</v>
      </c>
      <c r="N165" s="9">
        <v>9.8</v>
      </c>
      <c r="O165" s="9">
        <v>0.333</v>
      </c>
      <c r="P165" s="9">
        <v>121.41</v>
      </c>
    </row>
    <row r="166" spans="1:15" s="10" customFormat="1" ht="22.5">
      <c r="A166" s="90" t="s">
        <v>114</v>
      </c>
      <c r="B166" s="7" t="s">
        <v>115</v>
      </c>
      <c r="C166" s="8">
        <v>90</v>
      </c>
      <c r="D166" s="9">
        <v>8.601</v>
      </c>
      <c r="E166" s="9">
        <v>9.769</v>
      </c>
      <c r="F166" s="9">
        <v>9.668</v>
      </c>
      <c r="G166" s="9">
        <v>161.407</v>
      </c>
      <c r="H166" s="9">
        <v>0.096</v>
      </c>
      <c r="I166" s="9">
        <v>2.597</v>
      </c>
      <c r="J166" s="9">
        <v>34.775</v>
      </c>
      <c r="K166" s="9">
        <v>1.272</v>
      </c>
      <c r="L166" s="9">
        <v>22.19</v>
      </c>
      <c r="M166" s="9">
        <v>89.948</v>
      </c>
      <c r="N166" s="9">
        <v>14.218</v>
      </c>
      <c r="O166" s="9">
        <v>0.915</v>
      </c>
    </row>
    <row r="167" spans="1:15" s="10" customFormat="1" ht="12.75" hidden="1">
      <c r="A167" s="6"/>
      <c r="B167" s="7"/>
      <c r="C167" s="8"/>
      <c r="D167" s="9"/>
      <c r="E167" s="9"/>
      <c r="F167" s="9"/>
      <c r="G167" s="9"/>
      <c r="H167" s="9"/>
      <c r="I167" s="9"/>
      <c r="J167" s="11"/>
      <c r="K167" s="9"/>
      <c r="L167" s="9"/>
      <c r="M167" s="9"/>
      <c r="N167" s="9"/>
      <c r="O167" s="9"/>
    </row>
    <row r="168" spans="1:15" s="61" customFormat="1" ht="12.75" hidden="1">
      <c r="A168" s="91"/>
      <c r="B168" s="60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</row>
    <row r="169" spans="1:15" s="10" customFormat="1" ht="22.5">
      <c r="A169" s="68">
        <v>309</v>
      </c>
      <c r="B169" s="53" t="s">
        <v>116</v>
      </c>
      <c r="C169" s="52">
        <v>160</v>
      </c>
      <c r="D169" s="39">
        <v>6.038399999999999</v>
      </c>
      <c r="E169" s="39">
        <v>4.574933333333333</v>
      </c>
      <c r="F169" s="39">
        <v>38.49706666666667</v>
      </c>
      <c r="G169" s="39">
        <v>219.48053333333334</v>
      </c>
      <c r="H169" s="39">
        <v>0.0928</v>
      </c>
      <c r="I169" s="39">
        <v>0</v>
      </c>
      <c r="J169" s="39">
        <v>21.333333333333332</v>
      </c>
      <c r="K169" s="39">
        <v>0.8714666666666666</v>
      </c>
      <c r="L169" s="39">
        <v>13.928533333333332</v>
      </c>
      <c r="M169" s="39">
        <v>49.488</v>
      </c>
      <c r="N169" s="39">
        <v>8.8576</v>
      </c>
      <c r="O169" s="39">
        <v>0.9013333333333333</v>
      </c>
    </row>
    <row r="170" spans="1:15" s="10" customFormat="1" ht="29.25" customHeight="1">
      <c r="A170" s="65" t="s">
        <v>57</v>
      </c>
      <c r="B170" s="13" t="s">
        <v>58</v>
      </c>
      <c r="C170" s="14">
        <v>187</v>
      </c>
      <c r="D170" s="15">
        <v>0.054</v>
      </c>
      <c r="E170" s="15">
        <v>0.006</v>
      </c>
      <c r="F170" s="15">
        <v>9.165</v>
      </c>
      <c r="G170" s="15">
        <v>37.962</v>
      </c>
      <c r="H170" s="15">
        <v>0.003</v>
      </c>
      <c r="I170" s="15">
        <v>2.5</v>
      </c>
      <c r="J170" s="92"/>
      <c r="K170" s="15">
        <v>0.012</v>
      </c>
      <c r="L170" s="15">
        <v>7.35</v>
      </c>
      <c r="M170" s="15">
        <v>9.56</v>
      </c>
      <c r="N170" s="15">
        <v>5.12</v>
      </c>
      <c r="O170" s="15">
        <v>0.883</v>
      </c>
    </row>
    <row r="171" spans="1:15" s="10" customFormat="1" ht="12.75">
      <c r="A171" s="8"/>
      <c r="B171" s="13" t="s">
        <v>23</v>
      </c>
      <c r="C171" s="14">
        <v>40</v>
      </c>
      <c r="D171" s="15">
        <v>3.04</v>
      </c>
      <c r="E171" s="15">
        <v>1.12</v>
      </c>
      <c r="F171" s="15">
        <v>20.56</v>
      </c>
      <c r="G171" s="15">
        <v>104.48</v>
      </c>
      <c r="H171" s="15">
        <v>0.062000000000000006</v>
      </c>
      <c r="I171" s="15">
        <v>0.8</v>
      </c>
      <c r="J171" s="15">
        <v>0</v>
      </c>
      <c r="K171" s="15">
        <v>0.6222222222222222</v>
      </c>
      <c r="L171" s="15">
        <v>18.044444444444444</v>
      </c>
      <c r="M171" s="15">
        <v>26</v>
      </c>
      <c r="N171" s="15">
        <v>4.799999999999999</v>
      </c>
      <c r="O171" s="15">
        <v>0.48</v>
      </c>
    </row>
    <row r="172" spans="2:15" s="10" customFormat="1" ht="12.75">
      <c r="B172" s="30" t="s">
        <v>25</v>
      </c>
      <c r="C172" s="31">
        <f>SUM(C165:C171)</f>
        <v>537</v>
      </c>
      <c r="D172" s="18">
        <f>SUM(D165:D171)</f>
        <v>18.657400000000003</v>
      </c>
      <c r="E172" s="18">
        <f>SUM(E165:E171)</f>
        <v>18.519933333333334</v>
      </c>
      <c r="F172" s="18">
        <f>SUM(F165:F171)</f>
        <v>83.50706666666669</v>
      </c>
      <c r="G172" s="18">
        <f>SUM(G165:G171)</f>
        <v>577.5325333333334</v>
      </c>
      <c r="H172" s="18">
        <f>SUM(H165:H171)</f>
        <v>0.27180000000000004</v>
      </c>
      <c r="I172" s="18">
        <f>SUM(I165:I171)</f>
        <v>27.347</v>
      </c>
      <c r="J172" s="18">
        <f>SUM(J165:J171)</f>
        <v>56.108333333333334</v>
      </c>
      <c r="K172" s="18">
        <f>SUM(K165:K171)</f>
        <v>4.168688888888889</v>
      </c>
      <c r="L172" s="18">
        <f>SUM(L165:L171)</f>
        <v>85.69297777777777</v>
      </c>
      <c r="M172" s="18">
        <f>SUM(M165:M171)</f>
        <v>192.926</v>
      </c>
      <c r="N172" s="18">
        <f>SUM(N165:N171)</f>
        <v>42.79559999999999</v>
      </c>
      <c r="O172" s="18">
        <f>SUM(O165:O171)</f>
        <v>3.5123333333333333</v>
      </c>
    </row>
    <row r="173" spans="1:15" s="10" customFormat="1" ht="12.75" customHeight="1">
      <c r="A173" s="19" t="s">
        <v>26</v>
      </c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s="10" customFormat="1" ht="20.25" customHeight="1">
      <c r="A174" s="6"/>
      <c r="B174" s="7" t="s">
        <v>117</v>
      </c>
      <c r="C174" s="8">
        <v>50</v>
      </c>
      <c r="D174" s="9">
        <v>1</v>
      </c>
      <c r="E174" s="9">
        <v>7</v>
      </c>
      <c r="F174" s="9">
        <v>4.2</v>
      </c>
      <c r="G174" s="9">
        <v>73.5</v>
      </c>
      <c r="H174" s="9">
        <v>0.01</v>
      </c>
      <c r="I174" s="9">
        <v>3.5</v>
      </c>
      <c r="J174" s="9">
        <v>0</v>
      </c>
      <c r="K174" s="9">
        <v>1.5</v>
      </c>
      <c r="L174" s="9">
        <v>20.5</v>
      </c>
      <c r="M174" s="9">
        <v>18.5</v>
      </c>
      <c r="N174" s="9">
        <v>7.5</v>
      </c>
      <c r="O174" s="9">
        <v>0.35</v>
      </c>
    </row>
    <row r="175" spans="1:15" s="10" customFormat="1" ht="17.25" customHeight="1">
      <c r="A175" s="6">
        <v>99</v>
      </c>
      <c r="B175" s="7" t="s">
        <v>118</v>
      </c>
      <c r="C175" s="8">
        <v>200</v>
      </c>
      <c r="D175" s="9">
        <v>1.4776</v>
      </c>
      <c r="E175" s="9">
        <v>4.2072</v>
      </c>
      <c r="F175" s="9">
        <v>8.844</v>
      </c>
      <c r="G175" s="9">
        <v>79.56400000000001</v>
      </c>
      <c r="H175" s="9">
        <v>0.068</v>
      </c>
      <c r="I175" s="9">
        <v>16.96</v>
      </c>
      <c r="J175" s="9">
        <v>0</v>
      </c>
      <c r="K175" s="9">
        <v>1.8751999999999998</v>
      </c>
      <c r="L175" s="9">
        <v>20.384</v>
      </c>
      <c r="M175" s="9">
        <v>41.352</v>
      </c>
      <c r="N175" s="9">
        <v>17.272000000000002</v>
      </c>
      <c r="O175" s="9">
        <v>0.6384</v>
      </c>
    </row>
    <row r="176" spans="1:15" s="10" customFormat="1" ht="12.75">
      <c r="A176" s="47">
        <v>259</v>
      </c>
      <c r="B176" s="26" t="s">
        <v>119</v>
      </c>
      <c r="C176" s="27">
        <v>200</v>
      </c>
      <c r="D176" s="23">
        <v>14.782</v>
      </c>
      <c r="E176" s="23">
        <v>22.273</v>
      </c>
      <c r="F176" s="23">
        <v>20.814</v>
      </c>
      <c r="G176" s="23">
        <v>343.633</v>
      </c>
      <c r="H176" s="23">
        <v>0.59</v>
      </c>
      <c r="I176" s="23">
        <v>27.05</v>
      </c>
      <c r="J176" s="24"/>
      <c r="K176" s="23">
        <v>2.742</v>
      </c>
      <c r="L176" s="23">
        <v>26.293</v>
      </c>
      <c r="M176" s="23">
        <v>215.977</v>
      </c>
      <c r="N176" s="23">
        <v>51.671</v>
      </c>
      <c r="O176" s="23">
        <v>2.904</v>
      </c>
    </row>
    <row r="177" spans="1:15" s="10" customFormat="1" ht="12.75">
      <c r="A177" s="8"/>
      <c r="B177" s="7" t="s">
        <v>62</v>
      </c>
      <c r="C177" s="8">
        <v>180</v>
      </c>
      <c r="D177" s="9">
        <v>0.9</v>
      </c>
      <c r="E177" s="9">
        <v>0.18</v>
      </c>
      <c r="F177" s="9">
        <v>18.18</v>
      </c>
      <c r="G177" s="9">
        <v>82.8</v>
      </c>
      <c r="H177" s="9">
        <v>0.018000000000000002</v>
      </c>
      <c r="I177" s="9">
        <v>36</v>
      </c>
      <c r="J177" s="9">
        <v>0</v>
      </c>
      <c r="K177" s="9">
        <v>0.18</v>
      </c>
      <c r="L177" s="9">
        <v>12.600000000000001</v>
      </c>
      <c r="M177" s="9">
        <v>12.600000000000001</v>
      </c>
      <c r="N177" s="9">
        <v>7.2</v>
      </c>
      <c r="O177" s="9">
        <v>2.5199999999999996</v>
      </c>
    </row>
    <row r="178" spans="1:15" s="10" customFormat="1" ht="12.75">
      <c r="A178" s="8"/>
      <c r="B178" s="7" t="s">
        <v>33</v>
      </c>
      <c r="C178" s="8">
        <v>40</v>
      </c>
      <c r="D178" s="23">
        <v>3.16</v>
      </c>
      <c r="E178" s="23">
        <v>0.4</v>
      </c>
      <c r="F178" s="23">
        <v>19.32</v>
      </c>
      <c r="G178" s="23">
        <v>94</v>
      </c>
      <c r="H178" s="23">
        <v>0.064</v>
      </c>
      <c r="I178" s="23">
        <v>0</v>
      </c>
      <c r="J178" s="23">
        <v>0</v>
      </c>
      <c r="K178" s="23">
        <v>0.52</v>
      </c>
      <c r="L178" s="23">
        <v>9.2</v>
      </c>
      <c r="M178" s="23">
        <v>34.8</v>
      </c>
      <c r="N178" s="23">
        <v>13.2</v>
      </c>
      <c r="O178" s="23">
        <v>0.8</v>
      </c>
    </row>
    <row r="179" spans="1:15" s="10" customFormat="1" ht="18" customHeight="1">
      <c r="A179" s="8"/>
      <c r="B179" s="7" t="s">
        <v>34</v>
      </c>
      <c r="C179" s="28">
        <v>20</v>
      </c>
      <c r="D179" s="9">
        <v>1.32</v>
      </c>
      <c r="E179" s="9">
        <v>0.24</v>
      </c>
      <c r="F179" s="9">
        <v>7.928</v>
      </c>
      <c r="G179" s="9">
        <v>39.6</v>
      </c>
      <c r="H179" s="9">
        <v>0.034</v>
      </c>
      <c r="I179" s="9">
        <v>0</v>
      </c>
      <c r="J179" s="9">
        <v>0</v>
      </c>
      <c r="K179" s="9">
        <v>0.2</v>
      </c>
      <c r="L179" s="9">
        <v>5.8</v>
      </c>
      <c r="M179" s="9">
        <v>30</v>
      </c>
      <c r="N179" s="9">
        <v>9.4</v>
      </c>
      <c r="O179" s="9">
        <v>0.78</v>
      </c>
    </row>
    <row r="180" spans="1:15" s="10" customFormat="1" ht="12.75">
      <c r="A180" s="80"/>
      <c r="B180" s="30" t="s">
        <v>35</v>
      </c>
      <c r="C180" s="31">
        <f>SUM(C174:C179)</f>
        <v>690</v>
      </c>
      <c r="D180" s="18">
        <f>SUM(D174:D179)</f>
        <v>22.639599999999998</v>
      </c>
      <c r="E180" s="18">
        <f>SUM(E174:E179)</f>
        <v>34.3002</v>
      </c>
      <c r="F180" s="18">
        <f>SUM(F174:F179)</f>
        <v>79.286</v>
      </c>
      <c r="G180" s="18">
        <f>SUM(G174:G179)</f>
        <v>713.0970000000001</v>
      </c>
      <c r="H180" s="18">
        <f>SUM(H174:H179)</f>
        <v>0.784</v>
      </c>
      <c r="I180" s="18">
        <f>SUM(I174:I179)</f>
        <v>83.51</v>
      </c>
      <c r="J180" s="18">
        <f>SUM(J174:J179)</f>
        <v>0</v>
      </c>
      <c r="K180" s="18">
        <f>SUM(K174:K179)</f>
        <v>7.0172</v>
      </c>
      <c r="L180" s="18">
        <f>SUM(L174:L179)</f>
        <v>94.777</v>
      </c>
      <c r="M180" s="18">
        <f>SUM(M174:M179)</f>
        <v>353.22900000000004</v>
      </c>
      <c r="N180" s="18">
        <f>SUM(N174:N179)</f>
        <v>106.24300000000001</v>
      </c>
      <c r="O180" s="18">
        <f>SUM(O174:O179)</f>
        <v>7.992399999999999</v>
      </c>
    </row>
    <row r="181" spans="1:15" s="10" customFormat="1" ht="12.75">
      <c r="A181" s="80"/>
      <c r="B181" s="32" t="s">
        <v>120</v>
      </c>
      <c r="C181" s="67">
        <f>C180+C172</f>
        <v>1227</v>
      </c>
      <c r="D181" s="34">
        <f>D180+D172</f>
        <v>41.297</v>
      </c>
      <c r="E181" s="34">
        <f>E180+E172</f>
        <v>52.82013333333333</v>
      </c>
      <c r="F181" s="34">
        <f>F180+F172</f>
        <v>162.79306666666668</v>
      </c>
      <c r="G181" s="34">
        <f>G180+G172</f>
        <v>1290.6295333333335</v>
      </c>
      <c r="H181" s="34">
        <f>H180+H172</f>
        <v>1.0558</v>
      </c>
      <c r="I181" s="34">
        <f>I180+I172</f>
        <v>110.857</v>
      </c>
      <c r="J181" s="34">
        <f>J180+J172</f>
        <v>56.108333333333334</v>
      </c>
      <c r="K181" s="34">
        <f>K180+K172</f>
        <v>11.18588888888889</v>
      </c>
      <c r="L181" s="34">
        <f>L180+L172</f>
        <v>180.46997777777779</v>
      </c>
      <c r="M181" s="34">
        <f>M180+M172</f>
        <v>546.155</v>
      </c>
      <c r="N181" s="34">
        <f>N180+N172</f>
        <v>149.0386</v>
      </c>
      <c r="O181" s="34">
        <f>O180+O172</f>
        <v>11.504733333333332</v>
      </c>
    </row>
    <row r="182" spans="1:15" s="10" customFormat="1" ht="12.75" customHeight="1">
      <c r="A182" s="35" t="s">
        <v>121</v>
      </c>
      <c r="B182" s="35"/>
      <c r="C182" s="35"/>
      <c r="D182" s="35"/>
      <c r="E182" s="35"/>
      <c r="F182" s="35"/>
      <c r="G182" s="35"/>
      <c r="H182" s="36"/>
      <c r="I182" s="36"/>
      <c r="J182" s="36"/>
      <c r="K182" s="36"/>
      <c r="L182" s="36"/>
      <c r="M182" s="36"/>
      <c r="N182" s="36"/>
      <c r="O182" s="36"/>
    </row>
    <row r="183" spans="1:15" s="10" customFormat="1" ht="12.75" customHeight="1">
      <c r="A183" s="19" t="s">
        <v>19</v>
      </c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 s="10" customFormat="1" ht="12.75">
      <c r="A184" s="6">
        <v>175</v>
      </c>
      <c r="B184" s="7" t="s">
        <v>122</v>
      </c>
      <c r="C184" s="8">
        <v>180</v>
      </c>
      <c r="D184" s="9">
        <v>5.018399999999999</v>
      </c>
      <c r="E184" s="9">
        <v>8.5419</v>
      </c>
      <c r="F184" s="9">
        <v>35.4438</v>
      </c>
      <c r="G184" s="9">
        <v>239.31990000000002</v>
      </c>
      <c r="H184" s="9">
        <v>0.09090000000000001</v>
      </c>
      <c r="I184" s="9">
        <v>0.49140000000000006</v>
      </c>
      <c r="J184" s="9">
        <v>40.59</v>
      </c>
      <c r="K184" s="9">
        <v>0.17370000000000002</v>
      </c>
      <c r="L184" s="9">
        <v>105.291</v>
      </c>
      <c r="M184" s="9">
        <v>129.339</v>
      </c>
      <c r="N184" s="9">
        <v>30.015</v>
      </c>
      <c r="O184" s="9">
        <v>0.666</v>
      </c>
    </row>
    <row r="185" spans="1:15" s="10" customFormat="1" ht="12.75">
      <c r="A185" s="6">
        <v>382</v>
      </c>
      <c r="B185" s="7" t="s">
        <v>21</v>
      </c>
      <c r="C185" s="8">
        <v>180</v>
      </c>
      <c r="D185" s="9">
        <v>3.142</v>
      </c>
      <c r="E185" s="9">
        <v>2.511</v>
      </c>
      <c r="F185" s="9">
        <v>16.344</v>
      </c>
      <c r="G185" s="9">
        <v>101.582</v>
      </c>
      <c r="H185" s="9">
        <v>0.0198</v>
      </c>
      <c r="I185" s="9">
        <v>0.486</v>
      </c>
      <c r="J185" s="9">
        <v>8.197</v>
      </c>
      <c r="K185" s="9">
        <v>0.0099</v>
      </c>
      <c r="L185" s="9">
        <v>101.347</v>
      </c>
      <c r="M185" s="9">
        <v>94.122</v>
      </c>
      <c r="N185" s="9">
        <v>25.11</v>
      </c>
      <c r="O185" s="9">
        <v>0.83</v>
      </c>
    </row>
    <row r="186" spans="1:15" s="10" customFormat="1" ht="12.75">
      <c r="A186" s="6">
        <v>15</v>
      </c>
      <c r="B186" s="7" t="s">
        <v>68</v>
      </c>
      <c r="C186" s="8">
        <v>20</v>
      </c>
      <c r="D186" s="9">
        <v>5.2</v>
      </c>
      <c r="E186" s="9">
        <v>5.22</v>
      </c>
      <c r="F186" s="11"/>
      <c r="G186" s="9">
        <v>68.8</v>
      </c>
      <c r="H186" s="9">
        <v>0.006</v>
      </c>
      <c r="I186" s="9">
        <v>0.16</v>
      </c>
      <c r="J186" s="9">
        <v>46</v>
      </c>
      <c r="K186" s="9">
        <v>0.1</v>
      </c>
      <c r="L186" s="9">
        <v>200</v>
      </c>
      <c r="M186" s="9">
        <v>128</v>
      </c>
      <c r="N186" s="9">
        <v>9</v>
      </c>
      <c r="O186" s="9">
        <v>0.2</v>
      </c>
    </row>
    <row r="187" spans="1:15" s="16" customFormat="1" ht="12.75">
      <c r="A187" s="79"/>
      <c r="B187" s="13" t="s">
        <v>23</v>
      </c>
      <c r="C187" s="14">
        <v>40</v>
      </c>
      <c r="D187" s="15">
        <v>3.04</v>
      </c>
      <c r="E187" s="15">
        <v>1.12</v>
      </c>
      <c r="F187" s="15">
        <v>20.56</v>
      </c>
      <c r="G187" s="15">
        <v>104.48</v>
      </c>
      <c r="H187" s="15">
        <v>0.062000000000000006</v>
      </c>
      <c r="I187" s="15">
        <v>0.8</v>
      </c>
      <c r="J187" s="15">
        <v>0</v>
      </c>
      <c r="K187" s="15">
        <v>0.6222222222222222</v>
      </c>
      <c r="L187" s="15">
        <v>18.044444444444444</v>
      </c>
      <c r="M187" s="15">
        <v>26</v>
      </c>
      <c r="N187" s="15">
        <v>4.799999999999999</v>
      </c>
      <c r="O187" s="15">
        <v>0.48</v>
      </c>
    </row>
    <row r="188" spans="1:15" s="10" customFormat="1" ht="12.75">
      <c r="A188" s="44"/>
      <c r="B188" s="7" t="s">
        <v>42</v>
      </c>
      <c r="C188" s="28">
        <v>100</v>
      </c>
      <c r="D188" s="9">
        <v>0.4</v>
      </c>
      <c r="E188" s="9">
        <v>0.3</v>
      </c>
      <c r="F188" s="9">
        <v>10.3</v>
      </c>
      <c r="G188" s="9">
        <v>47</v>
      </c>
      <c r="H188" s="9">
        <v>0.019999999999999997</v>
      </c>
      <c r="I188" s="9">
        <v>5</v>
      </c>
      <c r="J188" s="9">
        <v>0</v>
      </c>
      <c r="K188" s="9">
        <v>0.4</v>
      </c>
      <c r="L188" s="9">
        <v>19</v>
      </c>
      <c r="M188" s="9">
        <v>16</v>
      </c>
      <c r="N188" s="9">
        <v>12</v>
      </c>
      <c r="O188" s="9">
        <v>2.3</v>
      </c>
    </row>
    <row r="189" spans="2:15" s="10" customFormat="1" ht="12.75">
      <c r="B189" s="30" t="s">
        <v>25</v>
      </c>
      <c r="C189" s="31">
        <f>SUM(C184:C188)</f>
        <v>520</v>
      </c>
      <c r="D189" s="18">
        <f>SUM(D184:D188)</f>
        <v>16.8004</v>
      </c>
      <c r="E189" s="18">
        <f>SUM(E184:E188)</f>
        <v>17.6929</v>
      </c>
      <c r="F189" s="18">
        <f>SUM(F184:F188)</f>
        <v>82.6478</v>
      </c>
      <c r="G189" s="18">
        <f>SUM(G184:G188)</f>
        <v>561.1819</v>
      </c>
      <c r="H189" s="18">
        <f>SUM(H184:H188)</f>
        <v>0.19870000000000002</v>
      </c>
      <c r="I189" s="18">
        <f>SUM(I184:I188)</f>
        <v>6.9374</v>
      </c>
      <c r="J189" s="18">
        <f>SUM(J184:J188)</f>
        <v>94.787</v>
      </c>
      <c r="K189" s="18">
        <f>SUM(K184:K188)</f>
        <v>1.3058222222222222</v>
      </c>
      <c r="L189" s="18">
        <f>SUM(L184:L188)</f>
        <v>443.6824444444444</v>
      </c>
      <c r="M189" s="18">
        <f>SUM(M184:M188)</f>
        <v>393.461</v>
      </c>
      <c r="N189" s="18">
        <f>SUM(N184:N188)</f>
        <v>80.925</v>
      </c>
      <c r="O189" s="18">
        <f>SUM(O184:O188)</f>
        <v>4.476</v>
      </c>
    </row>
    <row r="190" spans="1:15" s="10" customFormat="1" ht="12.75" customHeight="1">
      <c r="A190" s="19" t="s">
        <v>26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s="10" customFormat="1" ht="30" customHeight="1">
      <c r="A191" s="6">
        <v>67</v>
      </c>
      <c r="B191" s="7" t="s">
        <v>123</v>
      </c>
      <c r="C191" s="8">
        <v>60</v>
      </c>
      <c r="D191" s="9">
        <v>0.764</v>
      </c>
      <c r="E191" s="9">
        <v>6.099</v>
      </c>
      <c r="F191" s="9">
        <v>4.455</v>
      </c>
      <c r="G191" s="9">
        <v>76.346</v>
      </c>
      <c r="H191" s="9">
        <v>0.03</v>
      </c>
      <c r="I191" s="9">
        <v>5.7</v>
      </c>
      <c r="J191" s="11"/>
      <c r="K191" s="9">
        <v>2.727</v>
      </c>
      <c r="L191" s="9">
        <v>13.68</v>
      </c>
      <c r="M191" s="9">
        <v>25.16</v>
      </c>
      <c r="N191" s="9">
        <v>11.55</v>
      </c>
      <c r="O191" s="9">
        <v>0.478</v>
      </c>
    </row>
    <row r="192" spans="1:15" s="10" customFormat="1" ht="12.75">
      <c r="A192" s="93">
        <v>155</v>
      </c>
      <c r="B192" s="26" t="s">
        <v>124</v>
      </c>
      <c r="C192" s="27">
        <v>200</v>
      </c>
      <c r="D192" s="23">
        <v>5.567</v>
      </c>
      <c r="E192" s="23">
        <v>7.129</v>
      </c>
      <c r="F192" s="23">
        <v>9.898</v>
      </c>
      <c r="G192" s="23">
        <v>126.441</v>
      </c>
      <c r="H192" s="23">
        <v>0.048</v>
      </c>
      <c r="I192" s="23">
        <v>1.808</v>
      </c>
      <c r="J192" s="23">
        <v>7.6</v>
      </c>
      <c r="K192" s="23">
        <v>2.934</v>
      </c>
      <c r="L192" s="23">
        <v>19.662</v>
      </c>
      <c r="M192" s="23">
        <v>53.593</v>
      </c>
      <c r="N192" s="23">
        <v>11.03</v>
      </c>
      <c r="O192" s="23">
        <v>0.654</v>
      </c>
    </row>
    <row r="193" spans="1:15" s="10" customFormat="1" ht="21" customHeight="1">
      <c r="A193" s="25" t="s">
        <v>125</v>
      </c>
      <c r="B193" s="26" t="s">
        <v>126</v>
      </c>
      <c r="C193" s="27">
        <v>90</v>
      </c>
      <c r="D193" s="64">
        <v>11.627</v>
      </c>
      <c r="E193" s="64">
        <v>8.625</v>
      </c>
      <c r="F193" s="64">
        <v>11.953</v>
      </c>
      <c r="G193" s="64">
        <v>172.778</v>
      </c>
      <c r="H193" s="64">
        <v>0.091</v>
      </c>
      <c r="I193" s="64">
        <v>0.981</v>
      </c>
      <c r="J193" s="64">
        <v>51.329</v>
      </c>
      <c r="K193" s="64">
        <v>0.503</v>
      </c>
      <c r="L193" s="64">
        <v>30.943</v>
      </c>
      <c r="M193" s="64">
        <v>106.069</v>
      </c>
      <c r="N193" s="64">
        <v>17.386</v>
      </c>
      <c r="O193" s="64">
        <v>1.056</v>
      </c>
    </row>
    <row r="194" spans="1:15" s="10" customFormat="1" ht="21" customHeight="1" hidden="1">
      <c r="A194" s="25"/>
      <c r="B194" s="26"/>
      <c r="C194" s="27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</row>
    <row r="195" spans="1:15" s="61" customFormat="1" ht="21" customHeight="1" hidden="1">
      <c r="A195" s="94"/>
      <c r="B195" s="95"/>
      <c r="C195" s="96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</row>
    <row r="196" spans="1:15" s="10" customFormat="1" ht="12.75">
      <c r="A196" s="6" t="s">
        <v>127</v>
      </c>
      <c r="B196" s="7" t="s">
        <v>92</v>
      </c>
      <c r="C196" s="8">
        <v>150</v>
      </c>
      <c r="D196" s="23">
        <v>3.808</v>
      </c>
      <c r="E196" s="23">
        <v>3.078</v>
      </c>
      <c r="F196" s="23">
        <v>40.006</v>
      </c>
      <c r="G196" s="23">
        <v>202.952</v>
      </c>
      <c r="H196" s="23">
        <v>0.044</v>
      </c>
      <c r="I196" s="24"/>
      <c r="J196" s="23">
        <v>14</v>
      </c>
      <c r="K196" s="23">
        <v>0.251</v>
      </c>
      <c r="L196" s="23">
        <v>5.712</v>
      </c>
      <c r="M196" s="23">
        <v>82.163</v>
      </c>
      <c r="N196" s="23">
        <v>27.033</v>
      </c>
      <c r="O196" s="23">
        <v>0.551</v>
      </c>
    </row>
    <row r="197" spans="1:15" s="10" customFormat="1" ht="18" customHeight="1">
      <c r="A197" s="6">
        <v>342</v>
      </c>
      <c r="B197" s="7" t="s">
        <v>32</v>
      </c>
      <c r="C197" s="8">
        <v>180</v>
      </c>
      <c r="D197" s="9">
        <v>0.14400000000000002</v>
      </c>
      <c r="E197" s="9">
        <v>0.14400000000000002</v>
      </c>
      <c r="F197" s="9">
        <v>25.0848</v>
      </c>
      <c r="G197" s="9">
        <v>103.104</v>
      </c>
      <c r="H197" s="9">
        <v>0.0108</v>
      </c>
      <c r="I197" s="9">
        <v>3.6</v>
      </c>
      <c r="J197" s="9">
        <v>0</v>
      </c>
      <c r="K197" s="9">
        <v>0.07200000000000001</v>
      </c>
      <c r="L197" s="9">
        <v>5.76</v>
      </c>
      <c r="M197" s="9">
        <v>3.9600000000000004</v>
      </c>
      <c r="N197" s="9">
        <v>3.24</v>
      </c>
      <c r="O197" s="9">
        <v>0.8567999999999999</v>
      </c>
    </row>
    <row r="198" spans="1:15" s="10" customFormat="1" ht="12.75">
      <c r="A198" s="8"/>
      <c r="B198" s="7" t="s">
        <v>33</v>
      </c>
      <c r="C198" s="8">
        <v>40</v>
      </c>
      <c r="D198" s="23">
        <v>3.16</v>
      </c>
      <c r="E198" s="23">
        <v>0.4</v>
      </c>
      <c r="F198" s="23">
        <v>19.32</v>
      </c>
      <c r="G198" s="23">
        <v>94</v>
      </c>
      <c r="H198" s="23">
        <v>0.064</v>
      </c>
      <c r="I198" s="23">
        <v>0</v>
      </c>
      <c r="J198" s="23">
        <v>0</v>
      </c>
      <c r="K198" s="23">
        <v>0.52</v>
      </c>
      <c r="L198" s="23">
        <v>9.2</v>
      </c>
      <c r="M198" s="23">
        <v>34.8</v>
      </c>
      <c r="N198" s="23">
        <v>13.2</v>
      </c>
      <c r="O198" s="23">
        <v>0.8</v>
      </c>
    </row>
    <row r="199" spans="1:15" s="10" customFormat="1" ht="18.75" customHeight="1">
      <c r="A199" s="8"/>
      <c r="B199" s="7" t="s">
        <v>34</v>
      </c>
      <c r="C199" s="28">
        <v>20</v>
      </c>
      <c r="D199" s="9">
        <v>1.32</v>
      </c>
      <c r="E199" s="9">
        <v>0.24</v>
      </c>
      <c r="F199" s="9">
        <v>7.928</v>
      </c>
      <c r="G199" s="9">
        <v>39.6</v>
      </c>
      <c r="H199" s="9">
        <v>0.034</v>
      </c>
      <c r="I199" s="9">
        <v>0</v>
      </c>
      <c r="J199" s="9">
        <v>0</v>
      </c>
      <c r="K199" s="9">
        <v>0.2</v>
      </c>
      <c r="L199" s="9">
        <v>5.8</v>
      </c>
      <c r="M199" s="9">
        <v>30</v>
      </c>
      <c r="N199" s="9">
        <v>9.4</v>
      </c>
      <c r="O199" s="9">
        <v>0.78</v>
      </c>
    </row>
    <row r="200" spans="1:15" s="101" customFormat="1" ht="12.75">
      <c r="A200" s="98"/>
      <c r="B200" s="99" t="s">
        <v>35</v>
      </c>
      <c r="C200" s="100">
        <f>SUM(C191:C199)</f>
        <v>740</v>
      </c>
      <c r="D200" s="18">
        <f>SUM(D191:D199)</f>
        <v>26.390000000000004</v>
      </c>
      <c r="E200" s="18">
        <f>SUM(E191:E199)</f>
        <v>25.715</v>
      </c>
      <c r="F200" s="18">
        <f>SUM(F191:F199)</f>
        <v>118.64479999999999</v>
      </c>
      <c r="G200" s="18">
        <f>SUM(G191:G199)</f>
        <v>815.221</v>
      </c>
      <c r="H200" s="18">
        <f>SUM(H191:H199)</f>
        <v>0.3218</v>
      </c>
      <c r="I200" s="18">
        <f>SUM(I191:I199)</f>
        <v>12.089</v>
      </c>
      <c r="J200" s="18">
        <f>SUM(J191:J199)</f>
        <v>72.929</v>
      </c>
      <c r="K200" s="18">
        <f>SUM(K191:K199)</f>
        <v>7.207000000000001</v>
      </c>
      <c r="L200" s="18">
        <f>SUM(L191:L199)</f>
        <v>90.757</v>
      </c>
      <c r="M200" s="18">
        <f>SUM(M191:M199)</f>
        <v>335.74500000000006</v>
      </c>
      <c r="N200" s="18">
        <f>SUM(N191:N199)</f>
        <v>92.83899999999998</v>
      </c>
      <c r="O200" s="18">
        <f>SUM(O191:O199)</f>
        <v>5.1758</v>
      </c>
    </row>
    <row r="201" spans="1:15" ht="12.75">
      <c r="A201" s="102"/>
      <c r="B201" s="103" t="s">
        <v>128</v>
      </c>
      <c r="C201" s="104">
        <f>C200+C189</f>
        <v>1260</v>
      </c>
      <c r="D201" s="105">
        <f>D200+D189</f>
        <v>43.190400000000004</v>
      </c>
      <c r="E201" s="105">
        <f>E200+E189</f>
        <v>43.4079</v>
      </c>
      <c r="F201" s="105">
        <f>F200+F189</f>
        <v>201.2926</v>
      </c>
      <c r="G201" s="105">
        <f>G200+G189</f>
        <v>1376.4029</v>
      </c>
      <c r="H201" s="105">
        <f>H200+H189</f>
        <v>0.5205</v>
      </c>
      <c r="I201" s="105">
        <f>I200+I189</f>
        <v>19.026400000000002</v>
      </c>
      <c r="J201" s="105">
        <f>J200+J189</f>
        <v>167.716</v>
      </c>
      <c r="K201" s="105">
        <f>K200+K189</f>
        <v>8.512822222222223</v>
      </c>
      <c r="L201" s="105">
        <f>L200+L189</f>
        <v>534.4394444444445</v>
      </c>
      <c r="M201" s="105">
        <f>M200+M189</f>
        <v>729.2060000000001</v>
      </c>
      <c r="N201" s="105">
        <f>N200+N189</f>
        <v>173.76399999999998</v>
      </c>
      <c r="O201" s="105">
        <f>O200+O189</f>
        <v>9.6518</v>
      </c>
    </row>
    <row r="202" spans="1:15" ht="12.75">
      <c r="A202" s="102"/>
      <c r="B202" s="106" t="s">
        <v>129</v>
      </c>
      <c r="C202" s="106"/>
      <c r="D202" s="107">
        <f>D201+D181+D162+D141+D123+D103+D82+D61+D42+D24</f>
        <v>468.93559999999997</v>
      </c>
      <c r="E202" s="107">
        <f>E201+E181+E162+E141+E123+E103+E82+E61+E42+E24</f>
        <v>6474.235744444443</v>
      </c>
      <c r="F202" s="107">
        <f>F201+F181+F162+F141+F123+F103+F82+F61+F42+F24</f>
        <v>1817.7556222222222</v>
      </c>
      <c r="G202" s="107">
        <f>G201+G181+G162+G141+G123+G103+G82+G61+G42+G24</f>
        <v>13127.376344444445</v>
      </c>
      <c r="H202" s="107">
        <f>H201+H181+H162+H141+H123+H103+H82+H61+H42+H24</f>
        <v>8.165288888888888</v>
      </c>
      <c r="I202" s="107">
        <f>I201+I181+I162+I141+I123+I103+I82+I61+I42+I24</f>
        <v>1363.0047333333334</v>
      </c>
      <c r="J202" s="107">
        <f>J201+J181+J162+J141+J123+J103+J82+J61+J42+J24</f>
        <v>11404.046</v>
      </c>
      <c r="K202" s="107">
        <f>K201+K181+K162+K141+K123+K103+K82+K61+K42+K24</f>
        <v>99.27028888888891</v>
      </c>
      <c r="L202" s="107">
        <f>L201+L181+L162+L141+L123+L103+L82+L61+L42+L24</f>
        <v>3520.3288666666667</v>
      </c>
      <c r="M202" s="107">
        <f>M201+M181+M162+M141+M123+M103+M82+M61+M42+M24</f>
        <v>7026.272999999999</v>
      </c>
      <c r="N202" s="107">
        <f>N201+N181+N162+N141+N123+N103+N82+N61+N42+N24</f>
        <v>1931.3526000000002</v>
      </c>
      <c r="O202" s="107">
        <f>O201+O181+O162+O141+O123+O103+O82+O61+O42+O24</f>
        <v>117.64276666666666</v>
      </c>
    </row>
    <row r="204" spans="1:15" s="112" customFormat="1" ht="12.75" customHeight="1">
      <c r="A204" s="108"/>
      <c r="B204" s="109" t="s">
        <v>130</v>
      </c>
      <c r="C204" s="109"/>
      <c r="D204" s="110">
        <f>D189+D172+D150+D132+D111+D91+D70+D51+D33+D12</f>
        <v>196.55700000000002</v>
      </c>
      <c r="E204" s="110">
        <f>E189+E172+E150+E132+E111+E91+E70+E51+E33+E12</f>
        <v>181.88029999999998</v>
      </c>
      <c r="F204" s="110">
        <f>F189+F172+F150+F132+F111+F91+F70+F51+F33+F12</f>
        <v>821.7873333333334</v>
      </c>
      <c r="G204" s="111">
        <f>G189+G172+G150+G132+G111+G91+G70+G51+G33+G12</f>
        <v>5775.290633333334</v>
      </c>
      <c r="H204" s="111">
        <f>H189+H172+H150+H132+H111+H91+H70+H51+H33+H12</f>
        <v>3.3650666666666673</v>
      </c>
      <c r="I204" s="111">
        <f>I189+I172+I150+I132+I111+I91+I70+I51+I33+I12</f>
        <v>536.7417333333333</v>
      </c>
      <c r="J204" s="111">
        <f>J189+J172+J150+J132+J111+J91+J70+J51+J33+J12</f>
        <v>6986.556999999999</v>
      </c>
      <c r="K204" s="111">
        <f>K189+K172+K150+K132+K111+K91+K70+K51+K33+K12</f>
        <v>33.422599999999996</v>
      </c>
      <c r="L204" s="111">
        <f>L189+L172+L150+L132+L111+L91+L70+L51+L33+L12</f>
        <v>1994.4272</v>
      </c>
      <c r="M204" s="111">
        <f>M189+M172+M150+M132+M111+M91+M70+M51+M33+M12</f>
        <v>3080.608333333333</v>
      </c>
      <c r="N204" s="111">
        <f>N189+N172+N150+N132+N111+N91+N70+N51+N33+N12</f>
        <v>705.6222666666666</v>
      </c>
      <c r="O204" s="111">
        <f>O189+O172+O150+O132+O111+O91+O70+O51+O33+O12</f>
        <v>48.4941</v>
      </c>
    </row>
    <row r="205" spans="1:15" ht="12.75" customHeight="1">
      <c r="A205" s="113"/>
      <c r="B205" s="109" t="s">
        <v>131</v>
      </c>
      <c r="C205" s="109"/>
      <c r="D205" s="114">
        <f>D204/10</f>
        <v>19.655700000000003</v>
      </c>
      <c r="E205" s="114">
        <f>E204/10</f>
        <v>18.188029999999998</v>
      </c>
      <c r="F205" s="114">
        <f>F204/10</f>
        <v>82.17873333333334</v>
      </c>
      <c r="G205" s="115">
        <f>G204/10</f>
        <v>577.5290633333334</v>
      </c>
      <c r="H205" s="115">
        <f>H204/10</f>
        <v>0.33650666666666673</v>
      </c>
      <c r="I205" s="115">
        <f>I204/10</f>
        <v>53.67417333333333</v>
      </c>
      <c r="J205" s="115">
        <f>J204/10</f>
        <v>698.6556999999999</v>
      </c>
      <c r="K205" s="115">
        <f>K204/10</f>
        <v>3.3422599999999996</v>
      </c>
      <c r="L205" s="115">
        <f>L204/10</f>
        <v>199.44272</v>
      </c>
      <c r="M205" s="115">
        <f>M204/10</f>
        <v>308.06083333333333</v>
      </c>
      <c r="N205" s="115">
        <f>N204/10</f>
        <v>70.56222666666666</v>
      </c>
      <c r="O205" s="115">
        <f>O204/10</f>
        <v>4.849410000000001</v>
      </c>
    </row>
    <row r="206" spans="1:15" ht="12.75">
      <c r="A206" s="116" t="s">
        <v>132</v>
      </c>
      <c r="B206" s="116"/>
      <c r="C206" s="116"/>
      <c r="D206" s="117">
        <f>4*D205/G205</f>
        <v>0.13613652540049082</v>
      </c>
      <c r="E206" s="117">
        <f>9*E205/G205</f>
        <v>0.28343555397059117</v>
      </c>
      <c r="F206" s="117">
        <f>4*F205/G205</f>
        <v>0.5691747034098757</v>
      </c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2.75" customHeight="1">
      <c r="A207" s="119" t="s">
        <v>133</v>
      </c>
      <c r="B207" s="119"/>
      <c r="C207" s="119"/>
      <c r="D207" s="120">
        <f>D205/D220</f>
        <v>0.2552688311688312</v>
      </c>
      <c r="E207" s="120">
        <f>E205/E220</f>
        <v>0.23022822784810124</v>
      </c>
      <c r="F207" s="120">
        <f>F205/F220</f>
        <v>0.24530965174129354</v>
      </c>
      <c r="G207" s="121">
        <f>G205/G220</f>
        <v>0.24575704822695038</v>
      </c>
      <c r="H207" s="121">
        <f>H205/H220</f>
        <v>0.30591515151515153</v>
      </c>
      <c r="I207" s="121">
        <f>I205/I220</f>
        <v>0.8945695555555555</v>
      </c>
      <c r="J207" s="121">
        <f>J205/J220</f>
        <v>0.9980795714285713</v>
      </c>
      <c r="K207" s="121">
        <f>K205/K220</f>
        <v>0.33422599999999997</v>
      </c>
      <c r="L207" s="121">
        <f>L205/L220</f>
        <v>0.18131156363636364</v>
      </c>
      <c r="M207" s="121">
        <f>M205/M220</f>
        <v>0.280055303030303</v>
      </c>
      <c r="N207" s="121">
        <f>N205/N220</f>
        <v>0.28224890666666663</v>
      </c>
      <c r="O207" s="121">
        <f>O205/O220</f>
        <v>0.4041175000000001</v>
      </c>
    </row>
    <row r="208" spans="1:15" ht="12.75">
      <c r="A208" s="108" t="s">
        <v>134</v>
      </c>
      <c r="B208" s="108"/>
      <c r="C208" s="108"/>
      <c r="D208" s="122">
        <f>D205/D222</f>
        <v>0.2494378172588833</v>
      </c>
      <c r="E208" s="123">
        <f>E205/E222</f>
        <v>0.23377930591259638</v>
      </c>
      <c r="F208" s="122">
        <f>F205/F222</f>
        <v>0.2613827396098389</v>
      </c>
      <c r="G208" s="122">
        <f>G205/G222</f>
        <v>0.2541158372567138</v>
      </c>
      <c r="H208" s="122">
        <f>H205/H222</f>
        <v>0.24036190476190483</v>
      </c>
      <c r="I208" s="122">
        <f>I205/I222</f>
        <v>0.6263030727343445</v>
      </c>
      <c r="J208" s="122">
        <f>J205/J222</f>
        <v>0.898245950115711</v>
      </c>
      <c r="K208" s="122">
        <f>K205/K222</f>
        <v>0.3011045045045045</v>
      </c>
      <c r="L208" s="122">
        <f>L205/L222</f>
        <v>0.17224520252180672</v>
      </c>
      <c r="M208" s="122">
        <f>M205/M222</f>
        <v>0.22404424242424242</v>
      </c>
      <c r="N208" s="122">
        <f>N205/N222</f>
        <v>0.2540036957043436</v>
      </c>
      <c r="O208" s="122">
        <f>O205/O222</f>
        <v>0.36461729323308273</v>
      </c>
    </row>
    <row r="209" spans="1:15" s="112" customFormat="1" ht="12.75" customHeight="1">
      <c r="A209" s="124"/>
      <c r="B209" s="125" t="s">
        <v>135</v>
      </c>
      <c r="C209" s="125"/>
      <c r="D209" s="126">
        <f>D200+D180+D161+D140+D122+D102+D81+D60+D41+D23</f>
        <v>272.3786</v>
      </c>
      <c r="E209" s="126">
        <f>E200+E180+E161+E140+E122+E102+E81+E60+E41+E23</f>
        <v>6292.355444444443</v>
      </c>
      <c r="F209" s="126">
        <f>F200+F180+F161+F140+F122+F102+F81+F60+F41+F23</f>
        <v>995.9682888888889</v>
      </c>
      <c r="G209" s="111">
        <f>G200+G180+G161+G140+G122+G102+G81+G60+G41+G23</f>
        <v>7352.085711111112</v>
      </c>
      <c r="H209" s="111">
        <f>H200+H180+H161+H140+H122+H102+H81+H60+H41+H23</f>
        <v>4.800222222222223</v>
      </c>
      <c r="I209" s="111">
        <f>I200+I180+I161+I140+I122+I102+I81+I60+I41+I23</f>
        <v>826.263</v>
      </c>
      <c r="J209" s="111">
        <f>J200+J180+J161+J140+J122+J102+J81+J60+J41+J23</f>
        <v>4417.489</v>
      </c>
      <c r="K209" s="111">
        <f>K200+K180+K161+K140+K122+K102+K81+K60+K41+K23</f>
        <v>65.84768888888888</v>
      </c>
      <c r="L209" s="111">
        <f>L200+L180+L161+L140+L122+L102+L81+L60+L41+L23</f>
        <v>1525.9016666666664</v>
      </c>
      <c r="M209" s="111">
        <f>M200+M180+M161+M140+M122+M102+M81+M60+M41+M23</f>
        <v>3945.6646666666666</v>
      </c>
      <c r="N209" s="111">
        <f>N200+N180+N161+N140+N122+N102+N81+N60+N41+N23</f>
        <v>1225.7303333333334</v>
      </c>
      <c r="O209" s="111">
        <f>O200+O180+O161+O140+O122+O102+O81+O60+O41+O23</f>
        <v>69.14866666666667</v>
      </c>
    </row>
    <row r="210" spans="1:15" ht="12.75" customHeight="1">
      <c r="A210" s="127"/>
      <c r="B210" s="125" t="s">
        <v>136</v>
      </c>
      <c r="C210" s="125"/>
      <c r="D210" s="128">
        <f>D209/10</f>
        <v>27.23786</v>
      </c>
      <c r="E210" s="128">
        <f>E209/10</f>
        <v>629.2355444444443</v>
      </c>
      <c r="F210" s="128">
        <f>F209/10</f>
        <v>99.5968288888889</v>
      </c>
      <c r="G210" s="115">
        <f>G209/10</f>
        <v>735.2085711111112</v>
      </c>
      <c r="H210" s="115">
        <f>H209/10</f>
        <v>0.48002222222222224</v>
      </c>
      <c r="I210" s="115">
        <f>I209/10</f>
        <v>82.6263</v>
      </c>
      <c r="J210" s="115">
        <f>J209/10</f>
        <v>441.74889999999994</v>
      </c>
      <c r="K210" s="115">
        <f>K209/10</f>
        <v>6.584768888888888</v>
      </c>
      <c r="L210" s="115">
        <f>L209/10</f>
        <v>152.59016666666665</v>
      </c>
      <c r="M210" s="115">
        <f>M209/10</f>
        <v>394.56646666666666</v>
      </c>
      <c r="N210" s="115">
        <f>N209/10</f>
        <v>122.57303333333334</v>
      </c>
      <c r="O210" s="115">
        <f>O209/10</f>
        <v>6.914866666666667</v>
      </c>
    </row>
    <row r="211" spans="1:15" ht="12.75">
      <c r="A211" s="129" t="s">
        <v>132</v>
      </c>
      <c r="B211" s="129"/>
      <c r="C211" s="129"/>
      <c r="D211" s="130">
        <f>4*D210/G210</f>
        <v>0.1481911994515286</v>
      </c>
      <c r="E211" s="130">
        <f>9*E210/G210</f>
        <v>7.702739226015004</v>
      </c>
      <c r="F211" s="130">
        <f>4*F210/G210</f>
        <v>0.5418697920693144</v>
      </c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2.75" customHeight="1">
      <c r="A212" s="119" t="s">
        <v>133</v>
      </c>
      <c r="B212" s="119"/>
      <c r="C212" s="119"/>
      <c r="D212" s="120">
        <f>D210/D220</f>
        <v>0.3537384415584416</v>
      </c>
      <c r="E212" s="120">
        <f>E210/E220</f>
        <v>7.965006891701826</v>
      </c>
      <c r="F212" s="120">
        <f>F210/F220</f>
        <v>0.29730396683250415</v>
      </c>
      <c r="G212" s="121">
        <f>G210/G220</f>
        <v>0.31285471111111113</v>
      </c>
      <c r="H212" s="121">
        <f>H210/H220</f>
        <v>0.4363838383838384</v>
      </c>
      <c r="I212" s="121">
        <f>I210/I220</f>
        <v>1.377105</v>
      </c>
      <c r="J212" s="121">
        <f>J210/J220</f>
        <v>0.631069857142857</v>
      </c>
      <c r="K212" s="121">
        <f>K210/K220</f>
        <v>0.6584768888888888</v>
      </c>
      <c r="L212" s="121">
        <f>L210/L220</f>
        <v>0.1387183333333333</v>
      </c>
      <c r="M212" s="121">
        <f>M210/M220</f>
        <v>0.3586967878787879</v>
      </c>
      <c r="N212" s="121">
        <f>N210/N220</f>
        <v>0.4902921333333334</v>
      </c>
      <c r="O212" s="121">
        <f>O210/O220</f>
        <v>0.5762388888888889</v>
      </c>
    </row>
    <row r="213" spans="1:15" ht="12.75">
      <c r="A213" s="124" t="s">
        <v>134</v>
      </c>
      <c r="B213" s="124"/>
      <c r="C213" s="124"/>
      <c r="D213" s="131">
        <f>D210/D222</f>
        <v>0.3456581218274112</v>
      </c>
      <c r="E213" s="131">
        <f>E210/E222</f>
        <v>8.087860468437587</v>
      </c>
      <c r="F213" s="131">
        <f>F210/F222</f>
        <v>0.3167838068985016</v>
      </c>
      <c r="G213" s="122">
        <f>G210/G222</f>
        <v>0.3234956532367278</v>
      </c>
      <c r="H213" s="122">
        <f>H210/H222</f>
        <v>0.3428730158730159</v>
      </c>
      <c r="I213" s="122">
        <f>I210/I222</f>
        <v>0.9641341890315053</v>
      </c>
      <c r="J213" s="122">
        <f>J210/J222</f>
        <v>0.567946644381589</v>
      </c>
      <c r="K213" s="122">
        <f>K210/K222</f>
        <v>0.5932224224224224</v>
      </c>
      <c r="L213" s="122">
        <f>L210/L222</f>
        <v>0.13178181765840455</v>
      </c>
      <c r="M213" s="122">
        <f>M210/M222</f>
        <v>0.2869574303030303</v>
      </c>
      <c r="N213" s="122">
        <f>N210/N222</f>
        <v>0.4412276217902568</v>
      </c>
      <c r="O213" s="122">
        <f>O210/O222</f>
        <v>0.5199147869674186</v>
      </c>
    </row>
    <row r="214" spans="1:15" s="112" customFormat="1" ht="12.75" customHeight="1">
      <c r="A214" s="132"/>
      <c r="B214" s="133" t="s">
        <v>137</v>
      </c>
      <c r="C214" s="133"/>
      <c r="D214" s="111">
        <f>D209+D204</f>
        <v>468.9356</v>
      </c>
      <c r="E214" s="111">
        <f>E209+E204</f>
        <v>6474.235744444442</v>
      </c>
      <c r="F214" s="111">
        <f>F209+F204</f>
        <v>1817.7556222222224</v>
      </c>
      <c r="G214" s="111">
        <f>G209+G204</f>
        <v>13127.376344444445</v>
      </c>
      <c r="H214" s="111">
        <f>H209+H204</f>
        <v>8.16528888888889</v>
      </c>
      <c r="I214" s="111">
        <f>I209+I204</f>
        <v>1363.0047333333332</v>
      </c>
      <c r="J214" s="111">
        <f>J209+J204</f>
        <v>11404.045999999998</v>
      </c>
      <c r="K214" s="111">
        <f>K209+K204</f>
        <v>99.27028888888887</v>
      </c>
      <c r="L214" s="111">
        <f>L209+L204</f>
        <v>3520.3288666666667</v>
      </c>
      <c r="M214" s="111">
        <f>M209+M204</f>
        <v>7026.272999999999</v>
      </c>
      <c r="N214" s="111">
        <f>N209+N204</f>
        <v>1931.3526000000002</v>
      </c>
      <c r="O214" s="111">
        <f>O209+O204</f>
        <v>117.64276666666667</v>
      </c>
    </row>
    <row r="215" spans="1:15" ht="12.75" customHeight="1">
      <c r="A215" s="134"/>
      <c r="B215" s="133" t="s">
        <v>138</v>
      </c>
      <c r="C215" s="133"/>
      <c r="D215" s="115">
        <f>D214/10</f>
        <v>46.89356</v>
      </c>
      <c r="E215" s="115">
        <f>E214/10</f>
        <v>647.4235744444443</v>
      </c>
      <c r="F215" s="115">
        <f>F214/10</f>
        <v>181.77556222222225</v>
      </c>
      <c r="G215" s="115">
        <f>G214/10</f>
        <v>1312.7376344444444</v>
      </c>
      <c r="H215" s="115">
        <f>H214/10</f>
        <v>0.816528888888889</v>
      </c>
      <c r="I215" s="115">
        <f>I214/10</f>
        <v>136.30047333333331</v>
      </c>
      <c r="J215" s="115">
        <f>J214/10</f>
        <v>1140.4045999999998</v>
      </c>
      <c r="K215" s="115">
        <f>K214/10</f>
        <v>9.927028888888888</v>
      </c>
      <c r="L215" s="115">
        <f>L214/10</f>
        <v>352.0328866666667</v>
      </c>
      <c r="M215" s="115">
        <f>M214/10</f>
        <v>702.6272999999999</v>
      </c>
      <c r="N215" s="115">
        <f>N214/10</f>
        <v>193.13526000000002</v>
      </c>
      <c r="O215" s="115">
        <f>O214/10</f>
        <v>11.764276666666667</v>
      </c>
    </row>
    <row r="216" spans="1:15" ht="12.75">
      <c r="A216" s="135" t="s">
        <v>132</v>
      </c>
      <c r="B216" s="135"/>
      <c r="C216" s="135"/>
      <c r="D216" s="130">
        <f>4*D215/G215</f>
        <v>0.1428878361359558</v>
      </c>
      <c r="E216" s="130">
        <f>9*E215/G215</f>
        <v>4.438672296057032</v>
      </c>
      <c r="F216" s="130">
        <f>4*F215/G215</f>
        <v>0.5538823827478683</v>
      </c>
      <c r="G216" s="118"/>
      <c r="H216" s="118"/>
      <c r="I216" s="118"/>
      <c r="J216" s="118"/>
      <c r="K216" s="118"/>
      <c r="L216" s="118"/>
      <c r="M216" s="118"/>
      <c r="N216" s="118"/>
      <c r="O216" s="118"/>
    </row>
    <row r="217" spans="1:15" ht="12.75" customHeight="1">
      <c r="A217" s="133" t="s">
        <v>133</v>
      </c>
      <c r="B217" s="133"/>
      <c r="C217" s="133"/>
      <c r="D217" s="121">
        <f>D215/D220</f>
        <v>0.6090072727272727</v>
      </c>
      <c r="E217" s="121">
        <f>E215/E220</f>
        <v>8.195235119549928</v>
      </c>
      <c r="F217" s="121">
        <f>F215/F220</f>
        <v>0.5426136185737978</v>
      </c>
      <c r="G217" s="121">
        <f>G215/G220</f>
        <v>0.5586117593380615</v>
      </c>
      <c r="H217" s="121">
        <f>H215/H220</f>
        <v>0.7422989898989899</v>
      </c>
      <c r="I217" s="121">
        <f>I215/I220</f>
        <v>2.2716745555555553</v>
      </c>
      <c r="J217" s="121">
        <f>J215/J220</f>
        <v>1.6291494285714283</v>
      </c>
      <c r="K217" s="121">
        <f>K215/K220</f>
        <v>0.9927028888888888</v>
      </c>
      <c r="L217" s="121">
        <f>L215/L220</f>
        <v>0.32002989696969697</v>
      </c>
      <c r="M217" s="121">
        <f>M215/M220</f>
        <v>0.6387520909090908</v>
      </c>
      <c r="N217" s="121">
        <f>N215/N220</f>
        <v>0.77254104</v>
      </c>
      <c r="O217" s="121">
        <f>O215/O220</f>
        <v>0.980356388888889</v>
      </c>
    </row>
    <row r="218" spans="1:15" ht="12.75">
      <c r="A218" s="136" t="s">
        <v>134</v>
      </c>
      <c r="B218" s="136"/>
      <c r="C218" s="136"/>
      <c r="D218" s="122">
        <f>D215/D222</f>
        <v>0.5950959390862944</v>
      </c>
      <c r="E218" s="122">
        <f>E215/E222</f>
        <v>8.321639774350183</v>
      </c>
      <c r="F218" s="122">
        <f>F215/F222</f>
        <v>0.5781665465083405</v>
      </c>
      <c r="G218" s="122">
        <f>G215/G222</f>
        <v>0.5776114904934415</v>
      </c>
      <c r="H218" s="122">
        <f>H215/H222</f>
        <v>0.5832349206349208</v>
      </c>
      <c r="I218" s="122">
        <f>I215/I222</f>
        <v>1.5904372617658495</v>
      </c>
      <c r="J218" s="122">
        <f>J215/J222</f>
        <v>1.4661925944973</v>
      </c>
      <c r="K218" s="122">
        <f>K215/K222</f>
        <v>0.8943269269269268</v>
      </c>
      <c r="L218" s="122">
        <f>L215/L222</f>
        <v>0.30402702018021127</v>
      </c>
      <c r="M218" s="122">
        <f>M215/M222</f>
        <v>0.5110016727272726</v>
      </c>
      <c r="N218" s="122">
        <f>N215/N222</f>
        <v>0.6952313174946004</v>
      </c>
      <c r="O218" s="122">
        <f>O215/O222</f>
        <v>0.8845320802005012</v>
      </c>
    </row>
    <row r="219" spans="1:15" ht="12.75" customHeight="1">
      <c r="A219" s="137" t="s">
        <v>139</v>
      </c>
      <c r="B219" s="137"/>
      <c r="C219" s="137"/>
      <c r="D219" s="138">
        <v>63</v>
      </c>
      <c r="E219" s="138">
        <v>70</v>
      </c>
      <c r="F219" s="138">
        <v>305</v>
      </c>
      <c r="G219" s="138">
        <v>2100</v>
      </c>
      <c r="H219" s="139">
        <v>1.1</v>
      </c>
      <c r="I219" s="138">
        <v>60</v>
      </c>
      <c r="J219" s="138">
        <v>700</v>
      </c>
      <c r="K219" s="138">
        <v>10</v>
      </c>
      <c r="L219" s="138">
        <v>1100</v>
      </c>
      <c r="M219" s="138">
        <v>1100</v>
      </c>
      <c r="N219" s="138">
        <v>250</v>
      </c>
      <c r="O219" s="138">
        <v>12</v>
      </c>
    </row>
    <row r="220" spans="1:15" ht="12.75" customHeight="1">
      <c r="A220" s="133" t="s">
        <v>140</v>
      </c>
      <c r="B220" s="133"/>
      <c r="C220" s="133"/>
      <c r="D220" s="140">
        <v>77</v>
      </c>
      <c r="E220" s="140">
        <v>79</v>
      </c>
      <c r="F220" s="140">
        <v>335</v>
      </c>
      <c r="G220" s="140">
        <v>2350</v>
      </c>
      <c r="H220" s="140">
        <v>1.1</v>
      </c>
      <c r="I220" s="140">
        <v>60</v>
      </c>
      <c r="J220" s="140">
        <v>700</v>
      </c>
      <c r="K220" s="140">
        <v>10</v>
      </c>
      <c r="L220" s="140">
        <v>1100</v>
      </c>
      <c r="M220" s="140">
        <v>1100</v>
      </c>
      <c r="N220" s="140">
        <v>250</v>
      </c>
      <c r="O220" s="140">
        <v>12</v>
      </c>
    </row>
    <row r="221" spans="1:15" ht="12.75">
      <c r="A221" s="141"/>
      <c r="B221" s="142" t="s">
        <v>141</v>
      </c>
      <c r="C221" s="143"/>
      <c r="D221" s="144">
        <v>0.8</v>
      </c>
      <c r="E221" s="145">
        <v>0.9</v>
      </c>
      <c r="F221" s="145">
        <v>0.97</v>
      </c>
      <c r="G221" s="145"/>
      <c r="H221" s="145">
        <v>0.8</v>
      </c>
      <c r="I221" s="145">
        <v>0.7</v>
      </c>
      <c r="J221" s="145">
        <v>0.9</v>
      </c>
      <c r="K221" s="145">
        <v>0.9</v>
      </c>
      <c r="L221" s="145">
        <v>0.95</v>
      </c>
      <c r="M221" s="145">
        <v>0.8</v>
      </c>
      <c r="N221" s="145">
        <v>0.9</v>
      </c>
      <c r="O221" s="145">
        <v>0.9</v>
      </c>
    </row>
    <row r="222" spans="1:15" ht="12.75">
      <c r="A222" s="146"/>
      <c r="B222" s="142" t="s">
        <v>142</v>
      </c>
      <c r="C222" s="145"/>
      <c r="D222" s="147">
        <v>78.8</v>
      </c>
      <c r="E222" s="147">
        <v>77.8</v>
      </c>
      <c r="F222" s="147">
        <v>314.4</v>
      </c>
      <c r="G222" s="148">
        <v>2272.7</v>
      </c>
      <c r="H222" s="147">
        <v>1.4</v>
      </c>
      <c r="I222" s="147">
        <v>85.7</v>
      </c>
      <c r="J222" s="147">
        <v>777.8</v>
      </c>
      <c r="K222" s="147">
        <v>11.1</v>
      </c>
      <c r="L222" s="147">
        <v>1157.9</v>
      </c>
      <c r="M222" s="147">
        <v>1375</v>
      </c>
      <c r="N222" s="147">
        <v>277.8</v>
      </c>
      <c r="O222" s="147">
        <v>13.3</v>
      </c>
    </row>
    <row r="223" spans="1:15" ht="12.75" customHeight="1">
      <c r="A223" s="146"/>
      <c r="B223" s="149" t="s">
        <v>143</v>
      </c>
      <c r="C223" s="149"/>
      <c r="D223" s="150"/>
      <c r="E223" s="150"/>
      <c r="F223" s="150" t="s">
        <v>144</v>
      </c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ht="12.75">
      <c r="A224" s="146"/>
      <c r="B224" s="149"/>
      <c r="C224" s="149"/>
      <c r="D224" s="151" t="s">
        <v>145</v>
      </c>
      <c r="E224" s="152">
        <f>G205/G220</f>
        <v>0.24575704822695038</v>
      </c>
      <c r="F224" s="151" t="s">
        <v>146</v>
      </c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ht="12.75">
      <c r="A225" s="146"/>
      <c r="B225" s="149"/>
      <c r="C225" s="149"/>
      <c r="D225" s="153" t="s">
        <v>26</v>
      </c>
      <c r="E225" s="154">
        <f>G210/G220</f>
        <v>0.31285471111111113</v>
      </c>
      <c r="F225" s="153" t="s">
        <v>147</v>
      </c>
      <c r="G225" s="146"/>
      <c r="H225" s="146"/>
      <c r="I225" s="146"/>
      <c r="J225" s="146"/>
      <c r="K225" s="146"/>
      <c r="L225" s="146"/>
      <c r="M225" s="146"/>
      <c r="N225" s="146"/>
      <c r="O225" s="146"/>
    </row>
  </sheetData>
  <sheetProtection selectLockedCells="1" selectUnlockedCells="1"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2:O112"/>
    <mergeCell ref="A124:G124"/>
    <mergeCell ref="A125:O125"/>
    <mergeCell ref="A133:O133"/>
    <mergeCell ref="A142:G142"/>
    <mergeCell ref="A143:O143"/>
    <mergeCell ref="A151:O151"/>
    <mergeCell ref="A163:G163"/>
    <mergeCell ref="A164:O164"/>
    <mergeCell ref="A173:O173"/>
    <mergeCell ref="A182:G182"/>
    <mergeCell ref="A183:O183"/>
    <mergeCell ref="A190:O190"/>
    <mergeCell ref="B204:C204"/>
    <mergeCell ref="B205:C205"/>
    <mergeCell ref="A206:C206"/>
    <mergeCell ref="A207:C207"/>
    <mergeCell ref="A208:C208"/>
    <mergeCell ref="B209:C209"/>
    <mergeCell ref="B210:C210"/>
    <mergeCell ref="A211:C211"/>
    <mergeCell ref="A212:C212"/>
    <mergeCell ref="A213:C213"/>
    <mergeCell ref="B214:C214"/>
    <mergeCell ref="B215:C215"/>
    <mergeCell ref="A216:C216"/>
    <mergeCell ref="A217:C217"/>
    <mergeCell ref="A218:C218"/>
    <mergeCell ref="A219:C219"/>
    <mergeCell ref="A220:C220"/>
    <mergeCell ref="B223:C2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226"/>
  <sheetViews>
    <sheetView zoomScale="110" zoomScaleNormal="110" workbookViewId="0" topLeftCell="A1">
      <selection activeCell="P1" sqref="P1"/>
    </sheetView>
  </sheetViews>
  <sheetFormatPr defaultColWidth="9.14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10" customWidth="1"/>
    <col min="17" max="16384" width="9.00390625" style="0" customWidth="1"/>
  </cols>
  <sheetData>
    <row r="1" spans="1:15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 t="s">
        <v>6</v>
      </c>
      <c r="I2" s="3"/>
      <c r="J2" s="3"/>
      <c r="K2" s="3"/>
      <c r="L2" s="4" t="s">
        <v>7</v>
      </c>
      <c r="M2" s="4"/>
      <c r="N2" s="4"/>
      <c r="O2" s="4"/>
    </row>
    <row r="3" spans="1:16" ht="24" customHeight="1">
      <c r="A3" s="3"/>
      <c r="B3" s="3"/>
      <c r="C3" s="3"/>
      <c r="D3" s="3" t="s">
        <v>8</v>
      </c>
      <c r="E3" s="3" t="s">
        <v>9</v>
      </c>
      <c r="F3" s="3" t="s">
        <v>10</v>
      </c>
      <c r="G3" s="3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155"/>
    </row>
    <row r="4" spans="1:15" ht="12.7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6" ht="25.5">
      <c r="A5" s="156">
        <v>182</v>
      </c>
      <c r="B5" s="157" t="s">
        <v>148</v>
      </c>
      <c r="C5" s="158">
        <v>200</v>
      </c>
      <c r="D5" s="159">
        <v>7.43</v>
      </c>
      <c r="E5" s="159">
        <v>4.47</v>
      </c>
      <c r="F5" s="159">
        <v>36.9</v>
      </c>
      <c r="G5" s="159">
        <v>258</v>
      </c>
      <c r="H5" s="159">
        <v>0.21</v>
      </c>
      <c r="I5" s="159">
        <v>1.17</v>
      </c>
      <c r="J5" s="159">
        <v>0.028</v>
      </c>
      <c r="K5" s="159">
        <v>1.8</v>
      </c>
      <c r="L5" s="159">
        <v>13.6</v>
      </c>
      <c r="M5" s="159">
        <v>181.37</v>
      </c>
      <c r="N5" s="159">
        <v>47.6</v>
      </c>
      <c r="O5" s="159">
        <v>1.24</v>
      </c>
      <c r="P5" s="155"/>
    </row>
    <row r="6" spans="1:15" s="10" customFormat="1" ht="12.75">
      <c r="A6" s="156">
        <v>382</v>
      </c>
      <c r="B6" s="157" t="s">
        <v>149</v>
      </c>
      <c r="C6" s="160">
        <v>200</v>
      </c>
      <c r="D6" s="161">
        <v>1.6</v>
      </c>
      <c r="E6" s="161">
        <v>1.6</v>
      </c>
      <c r="F6" s="161">
        <v>17.4</v>
      </c>
      <c r="G6" s="160">
        <v>86</v>
      </c>
      <c r="H6" s="160">
        <v>0.02</v>
      </c>
      <c r="I6" s="160">
        <v>3.6</v>
      </c>
      <c r="J6" s="160">
        <v>0.01</v>
      </c>
      <c r="K6" s="160">
        <v>0</v>
      </c>
      <c r="L6" s="160">
        <v>67.8</v>
      </c>
      <c r="M6" s="160">
        <v>54.7</v>
      </c>
      <c r="N6" s="160">
        <v>12.2</v>
      </c>
      <c r="O6" s="160">
        <v>0.9</v>
      </c>
    </row>
    <row r="7" spans="1:15" s="10" customFormat="1" ht="12.75">
      <c r="A7" s="156"/>
      <c r="B7" s="162" t="s">
        <v>150</v>
      </c>
      <c r="C7" s="160">
        <v>20</v>
      </c>
      <c r="D7" s="160">
        <v>3.6</v>
      </c>
      <c r="E7" s="160">
        <v>3.3</v>
      </c>
      <c r="F7" s="160">
        <v>4.2</v>
      </c>
      <c r="G7" s="160">
        <v>86.2</v>
      </c>
      <c r="H7" s="160">
        <v>0.02</v>
      </c>
      <c r="I7" s="160">
        <v>0</v>
      </c>
      <c r="J7" s="160">
        <v>0</v>
      </c>
      <c r="K7" s="160">
        <v>0.01</v>
      </c>
      <c r="L7" s="160">
        <v>2.73</v>
      </c>
      <c r="M7" s="160">
        <v>13.08</v>
      </c>
      <c r="N7" s="160">
        <v>3.94</v>
      </c>
      <c r="O7" s="160">
        <v>0.1</v>
      </c>
    </row>
    <row r="8" spans="1:15" s="10" customFormat="1" ht="12.75">
      <c r="A8" s="156">
        <v>14</v>
      </c>
      <c r="B8" s="157" t="s">
        <v>151</v>
      </c>
      <c r="C8" s="160">
        <v>10</v>
      </c>
      <c r="D8" s="160">
        <v>0.08</v>
      </c>
      <c r="E8" s="160">
        <v>7.25</v>
      </c>
      <c r="F8" s="160">
        <v>0.13</v>
      </c>
      <c r="G8" s="160">
        <v>66</v>
      </c>
      <c r="H8" s="160">
        <v>0</v>
      </c>
      <c r="I8" s="160">
        <v>0</v>
      </c>
      <c r="J8" s="160">
        <v>0.04</v>
      </c>
      <c r="K8" s="160">
        <v>0.11</v>
      </c>
      <c r="L8" s="160">
        <v>2.4</v>
      </c>
      <c r="M8" s="160">
        <v>3</v>
      </c>
      <c r="N8" s="160">
        <v>0</v>
      </c>
      <c r="O8" s="160">
        <v>0.02</v>
      </c>
    </row>
    <row r="9" spans="1:15" s="10" customFormat="1" ht="12.75">
      <c r="A9" s="156"/>
      <c r="B9" s="157" t="s">
        <v>152</v>
      </c>
      <c r="C9" s="160">
        <v>30</v>
      </c>
      <c r="D9" s="160">
        <v>6.96</v>
      </c>
      <c r="E9" s="160">
        <v>8.85</v>
      </c>
      <c r="F9" s="160">
        <v>0</v>
      </c>
      <c r="G9" s="160">
        <v>108</v>
      </c>
      <c r="H9" s="160">
        <v>0.01</v>
      </c>
      <c r="I9" s="160">
        <v>0.21</v>
      </c>
      <c r="J9" s="160">
        <v>0.008</v>
      </c>
      <c r="K9" s="160">
        <v>0.15</v>
      </c>
      <c r="L9" s="160">
        <v>264</v>
      </c>
      <c r="M9" s="160">
        <v>150</v>
      </c>
      <c r="N9" s="160">
        <v>10.5</v>
      </c>
      <c r="O9" s="160">
        <v>0.3</v>
      </c>
    </row>
    <row r="10" spans="1:15" s="16" customFormat="1" ht="12.75">
      <c r="A10" s="163"/>
      <c r="B10" s="164" t="s">
        <v>153</v>
      </c>
      <c r="C10" s="165">
        <v>100</v>
      </c>
      <c r="D10" s="165">
        <v>1.5</v>
      </c>
      <c r="E10" s="166">
        <v>0.5</v>
      </c>
      <c r="F10" s="165">
        <v>21</v>
      </c>
      <c r="G10" s="165">
        <v>96</v>
      </c>
      <c r="H10" s="165">
        <v>0.04</v>
      </c>
      <c r="I10" s="165">
        <v>10</v>
      </c>
      <c r="J10" s="165">
        <v>0</v>
      </c>
      <c r="K10" s="165">
        <v>0.4</v>
      </c>
      <c r="L10" s="165">
        <v>8</v>
      </c>
      <c r="M10" s="165">
        <v>28</v>
      </c>
      <c r="N10" s="165">
        <v>42</v>
      </c>
      <c r="O10" s="165">
        <v>0.6</v>
      </c>
    </row>
    <row r="11" spans="1:15" s="10" customFormat="1" ht="12.75" hidden="1">
      <c r="A11" s="8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0" customFormat="1" ht="12.75">
      <c r="A12" s="7"/>
      <c r="B12" s="17" t="s">
        <v>25</v>
      </c>
      <c r="C12" s="17">
        <f>SUM(C5:C11)</f>
        <v>560</v>
      </c>
      <c r="D12" s="18">
        <f>SUM(D5:D11)</f>
        <v>21.17</v>
      </c>
      <c r="E12" s="18">
        <f>SUM(E5:E11)</f>
        <v>25.97</v>
      </c>
      <c r="F12" s="18">
        <f>SUM(F5:F11)</f>
        <v>79.63</v>
      </c>
      <c r="G12" s="18">
        <f>SUM(G5:G11)</f>
        <v>700.2</v>
      </c>
      <c r="H12" s="18">
        <f>SUM(H5:H11)</f>
        <v>0.3</v>
      </c>
      <c r="I12" s="18">
        <f>SUM(I5:I11)</f>
        <v>14.98</v>
      </c>
      <c r="J12" s="18">
        <f>SUM(J5:J11)</f>
        <v>0.08600000000000001</v>
      </c>
      <c r="K12" s="18">
        <f>SUM(K5:K11)</f>
        <v>2.47</v>
      </c>
      <c r="L12" s="18">
        <f>SUM(L5:L11)</f>
        <v>358.53000000000003</v>
      </c>
      <c r="M12" s="18">
        <f>SUM(M5:M11)</f>
        <v>430.15</v>
      </c>
      <c r="N12" s="18">
        <f>SUM(N5:N11)</f>
        <v>116.24000000000001</v>
      </c>
      <c r="O12" s="18">
        <f>SUM(O5:O11)</f>
        <v>3.16</v>
      </c>
    </row>
    <row r="13" spans="1:15" s="10" customFormat="1" ht="12.75" customHeight="1">
      <c r="A13" s="19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25.5">
      <c r="A14" s="156">
        <v>306</v>
      </c>
      <c r="B14" s="157" t="s">
        <v>154</v>
      </c>
      <c r="C14" s="160">
        <v>80</v>
      </c>
      <c r="D14" s="160">
        <v>4.31</v>
      </c>
      <c r="E14" s="160">
        <v>2.18</v>
      </c>
      <c r="F14" s="160">
        <v>4.64</v>
      </c>
      <c r="G14" s="160">
        <v>47.3</v>
      </c>
      <c r="H14" s="160">
        <v>0.04</v>
      </c>
      <c r="I14" s="160">
        <v>7.68</v>
      </c>
      <c r="J14" s="160">
        <v>0.011</v>
      </c>
      <c r="K14" s="160">
        <v>1.8</v>
      </c>
      <c r="L14" s="160">
        <v>19.14</v>
      </c>
      <c r="M14" s="160">
        <v>48.96</v>
      </c>
      <c r="N14" s="160">
        <v>16.13</v>
      </c>
      <c r="O14" s="160">
        <v>0.64</v>
      </c>
    </row>
    <row r="15" spans="1:15" s="10" customFormat="1" ht="25.5">
      <c r="A15" s="156"/>
      <c r="B15" s="157" t="s">
        <v>155</v>
      </c>
      <c r="C15" s="160">
        <v>250</v>
      </c>
      <c r="D15" s="160">
        <v>11.5</v>
      </c>
      <c r="E15" s="23">
        <v>4.8</v>
      </c>
      <c r="F15" s="160">
        <v>10.25</v>
      </c>
      <c r="G15" s="160">
        <v>168</v>
      </c>
      <c r="H15" s="160">
        <v>0.15</v>
      </c>
      <c r="I15" s="160">
        <v>1</v>
      </c>
      <c r="J15" s="160">
        <v>0</v>
      </c>
      <c r="K15" s="160">
        <v>1</v>
      </c>
      <c r="L15" s="160">
        <v>108</v>
      </c>
      <c r="M15" s="160">
        <v>105.25</v>
      </c>
      <c r="N15" s="160">
        <v>37</v>
      </c>
      <c r="O15" s="160">
        <v>2.6</v>
      </c>
    </row>
    <row r="16" spans="1:15" s="10" customFormat="1" ht="12.75">
      <c r="A16" s="156" t="s">
        <v>156</v>
      </c>
      <c r="B16" s="157" t="s">
        <v>157</v>
      </c>
      <c r="C16" s="160">
        <v>80</v>
      </c>
      <c r="D16" s="160">
        <v>14.8</v>
      </c>
      <c r="E16" s="9">
        <v>15.6</v>
      </c>
      <c r="F16" s="160">
        <v>0</v>
      </c>
      <c r="G16" s="160">
        <v>205.3</v>
      </c>
      <c r="H16" s="160">
        <v>0.1</v>
      </c>
      <c r="I16" s="160">
        <v>8.8</v>
      </c>
      <c r="J16" s="160">
        <v>0</v>
      </c>
      <c r="K16" s="160">
        <v>0</v>
      </c>
      <c r="L16" s="160">
        <v>23.7</v>
      </c>
      <c r="M16" s="160">
        <v>187.6</v>
      </c>
      <c r="N16" s="160">
        <v>22.8</v>
      </c>
      <c r="O16" s="160">
        <v>1.86</v>
      </c>
    </row>
    <row r="17" spans="1:15" s="10" customFormat="1" ht="12.75">
      <c r="A17" s="156">
        <v>143</v>
      </c>
      <c r="B17" s="157" t="s">
        <v>158</v>
      </c>
      <c r="C17" s="160">
        <v>150</v>
      </c>
      <c r="D17" s="160">
        <v>3.53</v>
      </c>
      <c r="E17" s="23">
        <v>12.7</v>
      </c>
      <c r="F17" s="160">
        <v>2.29</v>
      </c>
      <c r="G17" s="160">
        <v>202.86</v>
      </c>
      <c r="H17" s="160">
        <v>0.09</v>
      </c>
      <c r="I17" s="160">
        <v>15.37</v>
      </c>
      <c r="J17" s="160">
        <v>0.065</v>
      </c>
      <c r="K17" s="160">
        <v>2.07</v>
      </c>
      <c r="L17" s="160">
        <v>63.09</v>
      </c>
      <c r="M17" s="160">
        <v>67.29</v>
      </c>
      <c r="N17" s="160">
        <v>16.26</v>
      </c>
      <c r="O17" s="160">
        <v>0.86</v>
      </c>
    </row>
    <row r="18" spans="1:15" s="10" customFormat="1" ht="38.25">
      <c r="A18" s="156">
        <v>349</v>
      </c>
      <c r="B18" s="162" t="s">
        <v>159</v>
      </c>
      <c r="C18" s="160">
        <v>200</v>
      </c>
      <c r="D18" s="160">
        <v>0</v>
      </c>
      <c r="E18" s="23">
        <v>0</v>
      </c>
      <c r="F18" s="160">
        <v>31.4</v>
      </c>
      <c r="G18" s="160">
        <v>140</v>
      </c>
      <c r="H18" s="160">
        <v>0.01</v>
      </c>
      <c r="I18" s="160">
        <v>3.6</v>
      </c>
      <c r="J18" s="160">
        <v>0.2</v>
      </c>
      <c r="K18" s="160">
        <v>0</v>
      </c>
      <c r="L18" s="160">
        <v>32.48</v>
      </c>
      <c r="M18" s="160">
        <v>48.72</v>
      </c>
      <c r="N18" s="160">
        <v>10</v>
      </c>
      <c r="O18" s="160">
        <v>0.6</v>
      </c>
    </row>
    <row r="19" spans="1:15" s="10" customFormat="1" ht="12.75">
      <c r="A19" s="157"/>
      <c r="B19" s="162" t="s">
        <v>150</v>
      </c>
      <c r="C19" s="160">
        <v>40</v>
      </c>
      <c r="D19" s="160">
        <v>7.2</v>
      </c>
      <c r="E19" s="9">
        <v>6.6</v>
      </c>
      <c r="F19" s="160">
        <v>8.4</v>
      </c>
      <c r="G19" s="160">
        <v>172.4</v>
      </c>
      <c r="H19" s="160">
        <v>0.04</v>
      </c>
      <c r="I19" s="160">
        <v>0</v>
      </c>
      <c r="J19" s="160">
        <v>0</v>
      </c>
      <c r="K19" s="160">
        <v>0.02</v>
      </c>
      <c r="L19" s="160">
        <v>5.46</v>
      </c>
      <c r="M19" s="160">
        <v>26.16</v>
      </c>
      <c r="N19" s="160">
        <v>7.88</v>
      </c>
      <c r="O19" s="160">
        <v>0.2</v>
      </c>
    </row>
    <row r="20" spans="1:15" s="10" customFormat="1" ht="12.75" hidden="1">
      <c r="A20" s="6"/>
      <c r="B20" s="7"/>
      <c r="C20" s="8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10" customFormat="1" ht="12.75" hidden="1">
      <c r="A21" s="11"/>
      <c r="B21" s="7"/>
      <c r="C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s="10" customFormat="1" ht="17.25" customHeight="1" hidden="1">
      <c r="A22" s="28"/>
      <c r="B22" s="7"/>
      <c r="C22" s="2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10" customFormat="1" ht="12.75">
      <c r="A23" s="29"/>
      <c r="B23" s="30" t="s">
        <v>35</v>
      </c>
      <c r="C23" s="31">
        <f>SUM(C14:C22)</f>
        <v>800</v>
      </c>
      <c r="D23" s="18">
        <f>SUM(D14:D22)</f>
        <v>41.34</v>
      </c>
      <c r="E23" s="18">
        <f>SUM(E14:E22)</f>
        <v>41.879999999999995</v>
      </c>
      <c r="F23" s="18">
        <f>SUM(F14:F22)</f>
        <v>56.98</v>
      </c>
      <c r="G23" s="18">
        <f>SUM(G14:G22)</f>
        <v>935.86</v>
      </c>
      <c r="H23" s="18">
        <f>SUM(H14:H22)</f>
        <v>0.42999999999999994</v>
      </c>
      <c r="I23" s="18">
        <f>SUM(I14:I22)</f>
        <v>36.45</v>
      </c>
      <c r="J23" s="18">
        <f>SUM(J14:J22)</f>
        <v>0.276</v>
      </c>
      <c r="K23" s="18">
        <f>SUM(K14:K22)</f>
        <v>4.89</v>
      </c>
      <c r="L23" s="18">
        <f>SUM(L14:L22)</f>
        <v>251.87</v>
      </c>
      <c r="M23" s="18">
        <f>SUM(M14:M22)</f>
        <v>483.98</v>
      </c>
      <c r="N23" s="18">
        <f>SUM(N14:N22)</f>
        <v>110.07</v>
      </c>
      <c r="O23" s="18">
        <f>SUM(O14:O22)</f>
        <v>6.76</v>
      </c>
    </row>
    <row r="24" spans="1:15" s="10" customFormat="1" ht="12.75">
      <c r="A24" s="32"/>
      <c r="B24" s="32" t="s">
        <v>36</v>
      </c>
      <c r="C24" s="33">
        <f>C23+C12</f>
        <v>1360</v>
      </c>
      <c r="D24" s="34">
        <f>D23+D12</f>
        <v>62.510000000000005</v>
      </c>
      <c r="E24" s="34">
        <f>E23+E12</f>
        <v>67.85</v>
      </c>
      <c r="F24" s="34">
        <f>F23+F12</f>
        <v>136.60999999999999</v>
      </c>
      <c r="G24" s="34">
        <f>G23+G12</f>
        <v>1636.06</v>
      </c>
      <c r="H24" s="34">
        <f>H23+H12</f>
        <v>0.73</v>
      </c>
      <c r="I24" s="34">
        <f>I23+I12</f>
        <v>51.43000000000001</v>
      </c>
      <c r="J24" s="34">
        <f>J23+J12</f>
        <v>0.36200000000000004</v>
      </c>
      <c r="K24" s="34">
        <f>K23+K12</f>
        <v>7.359999999999999</v>
      </c>
      <c r="L24" s="34">
        <f>L23+L12</f>
        <v>610.4000000000001</v>
      </c>
      <c r="M24" s="34">
        <f>M23+M12</f>
        <v>914.13</v>
      </c>
      <c r="N24" s="34">
        <f>N23+N12</f>
        <v>226.31</v>
      </c>
      <c r="O24" s="34">
        <f>O23+O12</f>
        <v>9.92</v>
      </c>
    </row>
    <row r="25" spans="1:15" s="10" customFormat="1" ht="12.75" customHeight="1">
      <c r="A25" s="35" t="s">
        <v>37</v>
      </c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</row>
    <row r="26" spans="1:15" s="10" customFormat="1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56">
        <v>185</v>
      </c>
      <c r="B27" s="162" t="s">
        <v>160</v>
      </c>
      <c r="C27" s="160">
        <v>160</v>
      </c>
      <c r="D27" s="160">
        <v>3.46</v>
      </c>
      <c r="E27" s="160">
        <v>9.9</v>
      </c>
      <c r="F27" s="160">
        <v>33.7</v>
      </c>
      <c r="G27" s="160">
        <v>222.86</v>
      </c>
      <c r="H27" s="160">
        <v>0.2</v>
      </c>
      <c r="I27" s="160">
        <v>0.02</v>
      </c>
      <c r="J27" s="160">
        <v>0.041</v>
      </c>
      <c r="K27" s="160">
        <v>1.22</v>
      </c>
      <c r="L27" s="160">
        <v>21.97</v>
      </c>
      <c r="M27" s="160">
        <v>48.14</v>
      </c>
      <c r="N27" s="160">
        <v>21</v>
      </c>
      <c r="O27" s="160">
        <v>0.64</v>
      </c>
    </row>
    <row r="28" spans="1:15" ht="12.75">
      <c r="A28" s="156">
        <v>376</v>
      </c>
      <c r="B28" s="157" t="s">
        <v>40</v>
      </c>
      <c r="C28" s="160">
        <v>200</v>
      </c>
      <c r="D28" s="160">
        <v>0.07</v>
      </c>
      <c r="E28" s="160">
        <v>0.02</v>
      </c>
      <c r="F28" s="160">
        <v>15</v>
      </c>
      <c r="G28" s="160">
        <v>60</v>
      </c>
      <c r="H28" s="160">
        <v>0</v>
      </c>
      <c r="I28" s="160">
        <v>0.03</v>
      </c>
      <c r="J28" s="160">
        <v>0</v>
      </c>
      <c r="K28" s="160">
        <v>0</v>
      </c>
      <c r="L28" s="160">
        <v>11.1</v>
      </c>
      <c r="M28" s="160">
        <v>2.8</v>
      </c>
      <c r="N28" s="160">
        <v>1.4</v>
      </c>
      <c r="O28" s="160">
        <v>0.28</v>
      </c>
    </row>
    <row r="29" spans="1:15" s="16" customFormat="1" ht="12.75">
      <c r="A29" s="163"/>
      <c r="B29" s="164" t="s">
        <v>161</v>
      </c>
      <c r="C29" s="165">
        <v>100</v>
      </c>
      <c r="D29" s="165">
        <v>1.5</v>
      </c>
      <c r="E29" s="166">
        <v>0.5</v>
      </c>
      <c r="F29" s="165">
        <v>21</v>
      </c>
      <c r="G29" s="165">
        <v>96</v>
      </c>
      <c r="H29" s="165">
        <v>0.04</v>
      </c>
      <c r="I29" s="165">
        <v>10</v>
      </c>
      <c r="J29" s="165">
        <v>0</v>
      </c>
      <c r="K29" s="165">
        <v>0.4</v>
      </c>
      <c r="L29" s="165">
        <v>8</v>
      </c>
      <c r="M29" s="165">
        <v>28</v>
      </c>
      <c r="N29" s="165">
        <v>42</v>
      </c>
      <c r="O29" s="165">
        <v>0.6</v>
      </c>
    </row>
    <row r="30" spans="1:15" ht="12.75">
      <c r="A30" s="156"/>
      <c r="B30" s="162" t="s">
        <v>150</v>
      </c>
      <c r="C30" s="160">
        <v>20</v>
      </c>
      <c r="D30" s="160">
        <v>3.6</v>
      </c>
      <c r="E30" s="160">
        <v>3.3</v>
      </c>
      <c r="F30" s="160">
        <v>4.2</v>
      </c>
      <c r="G30" s="160">
        <v>86.2</v>
      </c>
      <c r="H30" s="160">
        <v>0.02</v>
      </c>
      <c r="I30" s="160">
        <v>0</v>
      </c>
      <c r="J30" s="160">
        <v>0</v>
      </c>
      <c r="K30" s="160">
        <v>0.01</v>
      </c>
      <c r="L30" s="160">
        <v>2.73</v>
      </c>
      <c r="M30" s="160">
        <v>13.08</v>
      </c>
      <c r="N30" s="160">
        <v>3.94</v>
      </c>
      <c r="O30" s="160">
        <v>0.1</v>
      </c>
    </row>
    <row r="31" spans="1:15" ht="12.75">
      <c r="A31" s="156"/>
      <c r="B31" s="167" t="s">
        <v>162</v>
      </c>
      <c r="C31" s="161">
        <v>50</v>
      </c>
      <c r="D31" s="161">
        <v>4.5</v>
      </c>
      <c r="E31" s="161">
        <v>4.1</v>
      </c>
      <c r="F31" s="161">
        <v>38.8</v>
      </c>
      <c r="G31" s="161">
        <v>220</v>
      </c>
      <c r="H31" s="160">
        <v>0.04</v>
      </c>
      <c r="I31" s="160">
        <v>0</v>
      </c>
      <c r="J31" s="160">
        <v>0</v>
      </c>
      <c r="K31" s="160">
        <v>0.04</v>
      </c>
      <c r="L31" s="160">
        <v>25.05</v>
      </c>
      <c r="M31" s="160">
        <v>26.1</v>
      </c>
      <c r="N31" s="160">
        <v>6.88</v>
      </c>
      <c r="O31" s="160">
        <v>0.1</v>
      </c>
    </row>
    <row r="32" spans="1:15" s="10" customFormat="1" ht="12.75" hidden="1">
      <c r="A32" s="168"/>
      <c r="B32" s="7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0" customFormat="1" ht="12.75">
      <c r="A33" s="169"/>
      <c r="B33" s="170" t="s">
        <v>25</v>
      </c>
      <c r="C33" s="67">
        <f>SUM(C27:C32)</f>
        <v>530</v>
      </c>
      <c r="D33" s="18">
        <f>SUM(D27:D32)</f>
        <v>13.129999999999999</v>
      </c>
      <c r="E33" s="18">
        <f>SUM(E27:E32)</f>
        <v>17.82</v>
      </c>
      <c r="F33" s="18">
        <f>SUM(F27:F32)</f>
        <v>112.7</v>
      </c>
      <c r="G33" s="18">
        <f>SUM(G27:G32)</f>
        <v>685.06</v>
      </c>
      <c r="H33" s="18">
        <f>SUM(H27:H32)</f>
        <v>0.30000000000000004</v>
      </c>
      <c r="I33" s="18">
        <f>SUM(I27:I32)</f>
        <v>10.049999999999999</v>
      </c>
      <c r="J33" s="18">
        <f>SUM(J27:J32)</f>
        <v>0.041</v>
      </c>
      <c r="K33" s="18">
        <f>SUM(K27:K32)</f>
        <v>1.67</v>
      </c>
      <c r="L33" s="18">
        <f>SUM(L27:L32)</f>
        <v>68.85</v>
      </c>
      <c r="M33" s="18">
        <f>SUM(M27:M32)</f>
        <v>118.12</v>
      </c>
      <c r="N33" s="18">
        <f>SUM(N27:N32)</f>
        <v>75.22</v>
      </c>
      <c r="O33" s="18">
        <f>SUM(O27:O32)</f>
        <v>1.7200000000000002</v>
      </c>
    </row>
    <row r="34" spans="1:15" s="10" customFormat="1" ht="12.75" customHeight="1">
      <c r="A34" s="171" t="s">
        <v>26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</row>
    <row r="35" spans="1:15" s="10" customFormat="1" ht="12" customHeight="1">
      <c r="A35" s="172"/>
      <c r="B35" s="162" t="s">
        <v>163</v>
      </c>
      <c r="C35" s="160">
        <v>60</v>
      </c>
      <c r="D35" s="160">
        <v>0.6</v>
      </c>
      <c r="E35" s="160">
        <v>0.2</v>
      </c>
      <c r="F35" s="160">
        <v>0.2</v>
      </c>
      <c r="G35" s="160">
        <v>14.4</v>
      </c>
      <c r="H35" s="160" t="s">
        <v>164</v>
      </c>
      <c r="I35" s="160">
        <v>15.15</v>
      </c>
      <c r="J35" s="160">
        <v>0.002</v>
      </c>
      <c r="K35" s="160">
        <v>0.2</v>
      </c>
      <c r="L35" s="160">
        <v>18.4</v>
      </c>
      <c r="M35" s="160">
        <v>12</v>
      </c>
      <c r="N35" s="160">
        <v>15.75</v>
      </c>
      <c r="O35" s="160">
        <v>0.6</v>
      </c>
    </row>
    <row r="36" spans="1:15" ht="25.5">
      <c r="A36" s="156">
        <v>111</v>
      </c>
      <c r="B36" s="162" t="s">
        <v>165</v>
      </c>
      <c r="C36" s="160">
        <v>250</v>
      </c>
      <c r="D36" s="160">
        <v>2.02</v>
      </c>
      <c r="E36" s="160">
        <v>7.1</v>
      </c>
      <c r="F36" s="160">
        <v>18.3</v>
      </c>
      <c r="G36" s="160">
        <v>115.22</v>
      </c>
      <c r="H36" s="160">
        <v>0.04</v>
      </c>
      <c r="I36" s="160">
        <v>0.95</v>
      </c>
      <c r="J36" s="160">
        <v>0</v>
      </c>
      <c r="K36" s="160">
        <v>0.33</v>
      </c>
      <c r="L36" s="160">
        <v>34.5</v>
      </c>
      <c r="M36" s="160">
        <v>36.78</v>
      </c>
      <c r="N36" s="160">
        <v>10.75</v>
      </c>
      <c r="O36" s="160">
        <v>0.55</v>
      </c>
    </row>
    <row r="37" spans="1:15" ht="25.5">
      <c r="A37" s="156" t="s">
        <v>166</v>
      </c>
      <c r="B37" s="162" t="s">
        <v>167</v>
      </c>
      <c r="C37" s="160">
        <v>85</v>
      </c>
      <c r="D37" s="160">
        <v>18</v>
      </c>
      <c r="E37" s="160">
        <v>15.5</v>
      </c>
      <c r="F37" s="160">
        <v>0</v>
      </c>
      <c r="G37" s="160">
        <v>211</v>
      </c>
      <c r="H37" s="160">
        <v>0.1</v>
      </c>
      <c r="I37" s="160">
        <v>2.2</v>
      </c>
      <c r="J37" s="160">
        <v>0.3</v>
      </c>
      <c r="K37" s="160">
        <v>0</v>
      </c>
      <c r="L37" s="160">
        <v>11.5</v>
      </c>
      <c r="M37" s="160">
        <v>202.2</v>
      </c>
      <c r="N37" s="160">
        <v>27.5</v>
      </c>
      <c r="O37" s="160">
        <v>1.4</v>
      </c>
    </row>
    <row r="38" spans="1:15" ht="12.75">
      <c r="A38" s="156">
        <v>312</v>
      </c>
      <c r="B38" s="162" t="s">
        <v>168</v>
      </c>
      <c r="C38" s="160">
        <v>150</v>
      </c>
      <c r="D38" s="160">
        <v>3.08</v>
      </c>
      <c r="E38" s="160">
        <v>2.33</v>
      </c>
      <c r="F38" s="160">
        <v>19.13</v>
      </c>
      <c r="G38" s="160">
        <v>109.73</v>
      </c>
      <c r="H38" s="160">
        <v>0.14</v>
      </c>
      <c r="I38" s="160">
        <v>3.75</v>
      </c>
      <c r="J38" s="160">
        <v>0.03</v>
      </c>
      <c r="K38" s="160">
        <v>0.15</v>
      </c>
      <c r="L38" s="160">
        <v>36.25</v>
      </c>
      <c r="M38" s="160">
        <v>76.95</v>
      </c>
      <c r="N38" s="160">
        <v>26.7</v>
      </c>
      <c r="O38" s="160">
        <v>0.86</v>
      </c>
    </row>
    <row r="39" spans="1:15" ht="12.75">
      <c r="A39" s="157" t="s">
        <v>169</v>
      </c>
      <c r="B39" s="162" t="s">
        <v>170</v>
      </c>
      <c r="C39" s="160">
        <v>200</v>
      </c>
      <c r="D39" s="160">
        <v>2</v>
      </c>
      <c r="E39" s="160">
        <v>0.12</v>
      </c>
      <c r="F39" s="160">
        <v>20.2</v>
      </c>
      <c r="G39" s="160">
        <v>92</v>
      </c>
      <c r="H39" s="160">
        <v>0.01</v>
      </c>
      <c r="I39" s="160">
        <v>4</v>
      </c>
      <c r="J39" s="160">
        <v>0</v>
      </c>
      <c r="K39" s="160">
        <v>0.2</v>
      </c>
      <c r="L39" s="160">
        <v>17</v>
      </c>
      <c r="M39" s="160">
        <v>14</v>
      </c>
      <c r="N39" s="160">
        <v>8</v>
      </c>
      <c r="O39" s="160">
        <v>0.6</v>
      </c>
    </row>
    <row r="40" spans="1:15" ht="12.75">
      <c r="A40" s="157"/>
      <c r="B40" s="162" t="s">
        <v>150</v>
      </c>
      <c r="C40" s="160">
        <v>40</v>
      </c>
      <c r="D40" s="160">
        <v>7.2</v>
      </c>
      <c r="E40" s="160">
        <v>6.6</v>
      </c>
      <c r="F40" s="160">
        <v>8.4</v>
      </c>
      <c r="G40" s="160">
        <v>172.4</v>
      </c>
      <c r="H40" s="160">
        <v>0.04</v>
      </c>
      <c r="I40" s="160">
        <v>0</v>
      </c>
      <c r="J40" s="160">
        <v>0</v>
      </c>
      <c r="K40" s="160">
        <v>0.02</v>
      </c>
      <c r="L40" s="160">
        <v>5.46</v>
      </c>
      <c r="M40" s="160">
        <v>26.16</v>
      </c>
      <c r="N40" s="160">
        <v>7.88</v>
      </c>
      <c r="O40" s="160">
        <v>0.2</v>
      </c>
    </row>
    <row r="41" spans="1:15" s="10" customFormat="1" ht="12.75">
      <c r="A41" s="173"/>
      <c r="B41" s="174" t="s">
        <v>35</v>
      </c>
      <c r="C41" s="175">
        <f>SUM(C35:C40)</f>
        <v>785</v>
      </c>
      <c r="D41" s="176">
        <f>SUM(D35:D40)</f>
        <v>32.900000000000006</v>
      </c>
      <c r="E41" s="176">
        <f>SUM(E35:E40)</f>
        <v>31.849999999999998</v>
      </c>
      <c r="F41" s="176">
        <f>SUM(F35:F40)</f>
        <v>66.23</v>
      </c>
      <c r="G41" s="176">
        <f>SUM(G35:G40)</f>
        <v>714.75</v>
      </c>
      <c r="H41" s="176">
        <f>SUM(H35:H40)</f>
        <v>0.32999999999999996</v>
      </c>
      <c r="I41" s="176">
        <f>SUM(I35:I40)</f>
        <v>26.05</v>
      </c>
      <c r="J41" s="176">
        <f>SUM(J35:J40)</f>
        <v>0.33199999999999996</v>
      </c>
      <c r="K41" s="176">
        <f>SUM(K35:K40)</f>
        <v>0.8999999999999999</v>
      </c>
      <c r="L41" s="176">
        <f>SUM(L35:L40)</f>
        <v>123.10999999999999</v>
      </c>
      <c r="M41" s="176">
        <f>SUM(M35:M40)</f>
        <v>368.09000000000003</v>
      </c>
      <c r="N41" s="176">
        <f>SUM(N35:N40)</f>
        <v>96.58</v>
      </c>
      <c r="O41" s="176">
        <f>SUM(O35:O40)</f>
        <v>4.21</v>
      </c>
    </row>
    <row r="42" spans="2:15" s="10" customFormat="1" ht="12.75">
      <c r="B42" s="32" t="s">
        <v>49</v>
      </c>
      <c r="C42" s="45">
        <f>C41+C33</f>
        <v>1315</v>
      </c>
      <c r="D42" s="34">
        <f>D41+D33</f>
        <v>46.03</v>
      </c>
      <c r="E42" s="34">
        <f>E41+E33</f>
        <v>49.67</v>
      </c>
      <c r="F42" s="34">
        <f>F41+F33</f>
        <v>178.93</v>
      </c>
      <c r="G42" s="34">
        <f>G41+G33</f>
        <v>1399.81</v>
      </c>
      <c r="H42" s="34">
        <f>H41+H33</f>
        <v>0.63</v>
      </c>
      <c r="I42" s="34">
        <f>I41+I33</f>
        <v>36.1</v>
      </c>
      <c r="J42" s="34">
        <f>J41+J33</f>
        <v>0.37299999999999994</v>
      </c>
      <c r="K42" s="34">
        <f>K41+K33</f>
        <v>2.57</v>
      </c>
      <c r="L42" s="34">
        <f>L41+L33</f>
        <v>191.95999999999998</v>
      </c>
      <c r="M42" s="34">
        <f>M41+M33</f>
        <v>486.21000000000004</v>
      </c>
      <c r="N42" s="34">
        <f>N41+N33</f>
        <v>171.8</v>
      </c>
      <c r="O42" s="34">
        <f>O41+O33</f>
        <v>5.93</v>
      </c>
    </row>
    <row r="43" spans="1:15" s="10" customFormat="1" ht="12.75" customHeight="1">
      <c r="A43" s="35" t="s">
        <v>50</v>
      </c>
      <c r="B43" s="35"/>
      <c r="C43" s="35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</row>
    <row r="44" spans="1:15" s="10" customFormat="1" ht="12.75" customHeight="1">
      <c r="A44" s="19" t="s">
        <v>19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2.75">
      <c r="A45" s="156">
        <v>203</v>
      </c>
      <c r="B45" s="157" t="s">
        <v>171</v>
      </c>
      <c r="C45" s="160">
        <v>150</v>
      </c>
      <c r="D45" s="160">
        <v>3.79</v>
      </c>
      <c r="E45" s="160">
        <v>13.37</v>
      </c>
      <c r="F45" s="160">
        <v>16.24</v>
      </c>
      <c r="G45" s="160">
        <v>215.73</v>
      </c>
      <c r="H45" s="160">
        <v>0.08</v>
      </c>
      <c r="I45" s="160">
        <v>4.74</v>
      </c>
      <c r="J45" s="160">
        <v>0.005</v>
      </c>
      <c r="K45" s="160">
        <v>0.5</v>
      </c>
      <c r="L45" s="160">
        <v>116.22</v>
      </c>
      <c r="M45" s="160">
        <v>134.56</v>
      </c>
      <c r="N45" s="160">
        <v>40.5</v>
      </c>
      <c r="O45" s="160">
        <v>1.08</v>
      </c>
    </row>
    <row r="46" spans="1:15" ht="12.75">
      <c r="A46" s="156"/>
      <c r="B46" s="157" t="s">
        <v>172</v>
      </c>
      <c r="C46" s="160">
        <v>10</v>
      </c>
      <c r="D46" s="160">
        <v>0.28</v>
      </c>
      <c r="E46" s="160">
        <v>2</v>
      </c>
      <c r="F46" s="160">
        <v>0.32</v>
      </c>
      <c r="G46" s="160">
        <v>20.6</v>
      </c>
      <c r="H46" s="160">
        <v>0.01</v>
      </c>
      <c r="I46" s="160">
        <v>0.1</v>
      </c>
      <c r="J46" s="160">
        <v>0.044</v>
      </c>
      <c r="K46" s="160">
        <v>0.02</v>
      </c>
      <c r="L46" s="160">
        <v>30.7</v>
      </c>
      <c r="M46" s="160">
        <v>21.9</v>
      </c>
      <c r="N46" s="160">
        <v>3.4</v>
      </c>
      <c r="O46" s="160">
        <v>0.02</v>
      </c>
    </row>
    <row r="47" spans="1:15" ht="12.75">
      <c r="A47" s="156">
        <v>377</v>
      </c>
      <c r="B47" s="157" t="s">
        <v>173</v>
      </c>
      <c r="C47" s="160">
        <v>200</v>
      </c>
      <c r="D47" s="160">
        <v>3.28</v>
      </c>
      <c r="E47" s="160">
        <v>3.54</v>
      </c>
      <c r="F47" s="160">
        <v>5.52</v>
      </c>
      <c r="G47" s="160">
        <v>65.46</v>
      </c>
      <c r="H47" s="160">
        <v>0</v>
      </c>
      <c r="I47" s="160">
        <v>2.9</v>
      </c>
      <c r="J47" s="160">
        <v>0</v>
      </c>
      <c r="K47" s="160">
        <v>0.01</v>
      </c>
      <c r="L47" s="160">
        <v>7.8</v>
      </c>
      <c r="M47" s="160">
        <v>5.2</v>
      </c>
      <c r="N47" s="160">
        <v>9.7</v>
      </c>
      <c r="O47" s="160">
        <v>0.9</v>
      </c>
    </row>
    <row r="48" spans="1:15" ht="12.75">
      <c r="A48" s="156"/>
      <c r="B48" s="162" t="s">
        <v>150</v>
      </c>
      <c r="C48" s="160">
        <v>20</v>
      </c>
      <c r="D48" s="160">
        <v>3.6</v>
      </c>
      <c r="E48" s="160">
        <v>3.3</v>
      </c>
      <c r="F48" s="160">
        <v>4.2</v>
      </c>
      <c r="G48" s="160">
        <v>86.2</v>
      </c>
      <c r="H48" s="160">
        <v>0.02</v>
      </c>
      <c r="I48" s="160">
        <v>0</v>
      </c>
      <c r="J48" s="160">
        <v>0</v>
      </c>
      <c r="K48" s="160">
        <v>0.01</v>
      </c>
      <c r="L48" s="160">
        <v>2.73</v>
      </c>
      <c r="M48" s="160">
        <v>13.08</v>
      </c>
      <c r="N48" s="160">
        <v>3.94</v>
      </c>
      <c r="O48" s="160">
        <v>0.1</v>
      </c>
    </row>
    <row r="49" spans="1:15" ht="12.75">
      <c r="A49" s="156">
        <v>14</v>
      </c>
      <c r="B49" s="157" t="s">
        <v>151</v>
      </c>
      <c r="C49" s="160">
        <v>10</v>
      </c>
      <c r="D49" s="160">
        <v>0.08</v>
      </c>
      <c r="E49" s="160">
        <v>7.25</v>
      </c>
      <c r="F49" s="160">
        <v>0.13</v>
      </c>
      <c r="G49" s="160">
        <v>66</v>
      </c>
      <c r="H49" s="160">
        <v>0</v>
      </c>
      <c r="I49" s="160">
        <v>0</v>
      </c>
      <c r="J49" s="160">
        <v>0.04</v>
      </c>
      <c r="K49" s="160">
        <v>0.11</v>
      </c>
      <c r="L49" s="160">
        <v>2.4</v>
      </c>
      <c r="M49" s="160">
        <v>3</v>
      </c>
      <c r="N49" s="160">
        <v>0</v>
      </c>
      <c r="O49" s="160">
        <v>0.02</v>
      </c>
    </row>
    <row r="50" spans="1:15" s="16" customFormat="1" ht="12.75">
      <c r="A50" s="163"/>
      <c r="B50" s="164" t="s">
        <v>153</v>
      </c>
      <c r="C50" s="165">
        <v>100</v>
      </c>
      <c r="D50" s="165">
        <v>1.5</v>
      </c>
      <c r="E50" s="166">
        <v>0.5</v>
      </c>
      <c r="F50" s="165">
        <v>21</v>
      </c>
      <c r="G50" s="165">
        <v>96</v>
      </c>
      <c r="H50" s="165">
        <v>0.04</v>
      </c>
      <c r="I50" s="165">
        <v>10</v>
      </c>
      <c r="J50" s="165">
        <v>0</v>
      </c>
      <c r="K50" s="165">
        <v>0.4</v>
      </c>
      <c r="L50" s="165">
        <v>8</v>
      </c>
      <c r="M50" s="165">
        <v>28</v>
      </c>
      <c r="N50" s="165">
        <v>42</v>
      </c>
      <c r="O50" s="165">
        <v>0.6</v>
      </c>
    </row>
    <row r="51" spans="1:15" s="10" customFormat="1" ht="12.75">
      <c r="A51" s="29"/>
      <c r="B51" s="30" t="s">
        <v>25</v>
      </c>
      <c r="C51" s="31">
        <f>SUM(C45:C50)</f>
        <v>490</v>
      </c>
      <c r="D51" s="18">
        <f>SUM(D45:D50)</f>
        <v>12.530000000000001</v>
      </c>
      <c r="E51" s="18">
        <f>SUM(E45:E50)</f>
        <v>29.96</v>
      </c>
      <c r="F51" s="18">
        <f>SUM(F45:F50)</f>
        <v>47.41</v>
      </c>
      <c r="G51" s="18">
        <f>SUM(G45:G50)</f>
        <v>549.99</v>
      </c>
      <c r="H51" s="18">
        <f>SUM(H45:H50)</f>
        <v>0.15000000000000002</v>
      </c>
      <c r="I51" s="18">
        <f>SUM(I45:I50)</f>
        <v>17.740000000000002</v>
      </c>
      <c r="J51" s="18">
        <f>SUM(J45:J50)</f>
        <v>0.089</v>
      </c>
      <c r="K51" s="18">
        <f>SUM(K45:K50)</f>
        <v>1.05</v>
      </c>
      <c r="L51" s="18">
        <f>SUM(L45:L50)</f>
        <v>167.85</v>
      </c>
      <c r="M51" s="18">
        <f>SUM(M45:M50)</f>
        <v>205.74</v>
      </c>
      <c r="N51" s="18">
        <f>SUM(N45:N50)</f>
        <v>99.53999999999999</v>
      </c>
      <c r="O51" s="18">
        <f>SUM(O45:O50)</f>
        <v>2.72</v>
      </c>
    </row>
    <row r="52" spans="1:15" s="10" customFormat="1" ht="12.75" customHeight="1">
      <c r="A52" s="19" t="s">
        <v>26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5.75" customHeight="1">
      <c r="A53" s="156">
        <v>604</v>
      </c>
      <c r="B53" s="162" t="s">
        <v>174</v>
      </c>
      <c r="C53" s="160">
        <v>60</v>
      </c>
      <c r="D53" s="160">
        <v>0.6</v>
      </c>
      <c r="E53" s="160">
        <v>4.2</v>
      </c>
      <c r="F53" s="160">
        <v>5.1</v>
      </c>
      <c r="G53" s="160">
        <v>60.6</v>
      </c>
      <c r="H53" s="160">
        <v>0.02</v>
      </c>
      <c r="I53" s="160">
        <v>8.4</v>
      </c>
      <c r="J53" s="160">
        <v>0</v>
      </c>
      <c r="K53" s="160">
        <v>0</v>
      </c>
      <c r="L53" s="160">
        <v>24.6</v>
      </c>
      <c r="M53" s="160">
        <v>22.2</v>
      </c>
      <c r="N53" s="160">
        <v>9</v>
      </c>
      <c r="O53" s="160">
        <v>0.42</v>
      </c>
    </row>
    <row r="54" spans="1:15" ht="25.5">
      <c r="A54" s="156">
        <v>82</v>
      </c>
      <c r="B54" s="162" t="s">
        <v>175</v>
      </c>
      <c r="C54" s="160">
        <v>250</v>
      </c>
      <c r="D54" s="160">
        <v>2.7</v>
      </c>
      <c r="E54" s="160">
        <v>5.2</v>
      </c>
      <c r="F54" s="160">
        <v>11.9</v>
      </c>
      <c r="G54" s="160">
        <v>92</v>
      </c>
      <c r="H54" s="160">
        <v>0.05</v>
      </c>
      <c r="I54" s="160">
        <v>0.94</v>
      </c>
      <c r="J54" s="160">
        <v>0.02</v>
      </c>
      <c r="K54" s="160">
        <v>0</v>
      </c>
      <c r="L54" s="160">
        <v>49.73</v>
      </c>
      <c r="M54" s="160">
        <v>104.5</v>
      </c>
      <c r="N54" s="160">
        <v>22.1</v>
      </c>
      <c r="O54" s="160">
        <v>0.8</v>
      </c>
    </row>
    <row r="55" spans="1:15" ht="25.5">
      <c r="A55" s="156" t="s">
        <v>176</v>
      </c>
      <c r="B55" s="162" t="s">
        <v>177</v>
      </c>
      <c r="C55" s="160">
        <v>200</v>
      </c>
      <c r="D55" s="160">
        <v>16.3</v>
      </c>
      <c r="E55" s="160">
        <v>18.5</v>
      </c>
      <c r="F55" s="160">
        <v>38.8</v>
      </c>
      <c r="G55" s="160">
        <v>390</v>
      </c>
      <c r="H55" s="160">
        <v>0.2</v>
      </c>
      <c r="I55" s="160">
        <v>10.4</v>
      </c>
      <c r="J55" s="160">
        <v>0</v>
      </c>
      <c r="K55" s="160">
        <v>0</v>
      </c>
      <c r="L55" s="160">
        <v>27.9</v>
      </c>
      <c r="M55" s="160">
        <v>255.2</v>
      </c>
      <c r="N55" s="160">
        <v>53.9</v>
      </c>
      <c r="O55" s="160">
        <v>1.8</v>
      </c>
    </row>
    <row r="56" spans="1:15" ht="30" customHeight="1">
      <c r="A56" s="156">
        <v>345</v>
      </c>
      <c r="B56" s="162" t="s">
        <v>178</v>
      </c>
      <c r="C56" s="160">
        <v>200</v>
      </c>
      <c r="D56" s="160">
        <v>0.52</v>
      </c>
      <c r="E56" s="160">
        <v>0.18</v>
      </c>
      <c r="F56" s="160">
        <v>28.86</v>
      </c>
      <c r="G56" s="160">
        <v>122.24</v>
      </c>
      <c r="H56" s="160">
        <v>0.02</v>
      </c>
      <c r="I56" s="160">
        <v>17.6</v>
      </c>
      <c r="J56" s="160">
        <v>0</v>
      </c>
      <c r="K56" s="160">
        <v>0.38</v>
      </c>
      <c r="L56" s="160">
        <v>23.4</v>
      </c>
      <c r="M56" s="160">
        <v>23.4</v>
      </c>
      <c r="N56" s="160">
        <v>17</v>
      </c>
      <c r="O56" s="160">
        <v>0.6</v>
      </c>
    </row>
    <row r="57" spans="1:15" ht="12.75">
      <c r="A57" s="156"/>
      <c r="B57" s="162" t="s">
        <v>150</v>
      </c>
      <c r="C57" s="160">
        <v>40</v>
      </c>
      <c r="D57" s="160">
        <v>7.2</v>
      </c>
      <c r="E57" s="160">
        <v>6.6</v>
      </c>
      <c r="F57" s="160">
        <v>8.4</v>
      </c>
      <c r="G57" s="160">
        <v>172.4</v>
      </c>
      <c r="H57" s="160">
        <v>0.04</v>
      </c>
      <c r="I57" s="160">
        <v>0</v>
      </c>
      <c r="J57" s="160">
        <v>0</v>
      </c>
      <c r="K57" s="160">
        <v>0.02</v>
      </c>
      <c r="L57" s="160">
        <v>5.46</v>
      </c>
      <c r="M57" s="160">
        <v>26.16</v>
      </c>
      <c r="N57" s="160">
        <v>7.88</v>
      </c>
      <c r="O57" s="160">
        <v>0.2</v>
      </c>
    </row>
    <row r="58" spans="1:15" s="10" customFormat="1" ht="12.75" hidden="1">
      <c r="A58" s="177"/>
      <c r="B58" s="178"/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</row>
    <row r="59" spans="1:15" s="10" customFormat="1" ht="16.5" customHeight="1" hidden="1">
      <c r="A59" s="28"/>
      <c r="B59" s="7"/>
      <c r="C59" s="2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10" customFormat="1" ht="12.75">
      <c r="A60" s="29"/>
      <c r="B60" s="30" t="s">
        <v>35</v>
      </c>
      <c r="C60" s="31">
        <f>SUM(C53:C59)</f>
        <v>750</v>
      </c>
      <c r="D60" s="18">
        <f>SUM(D53:D59)</f>
        <v>27.32</v>
      </c>
      <c r="E60" s="18">
        <f>SUM(E53:E59)</f>
        <v>34.68</v>
      </c>
      <c r="F60" s="18">
        <f>SUM(F53:F59)</f>
        <v>93.06</v>
      </c>
      <c r="G60" s="18">
        <f>SUM(G53:G59)</f>
        <v>837.24</v>
      </c>
      <c r="H60" s="18">
        <f>SUM(H53:H59)</f>
        <v>0.33</v>
      </c>
      <c r="I60" s="18">
        <f>SUM(I53:I59)</f>
        <v>37.34</v>
      </c>
      <c r="J60" s="18">
        <f>SUM(J53:J59)</f>
        <v>0.02</v>
      </c>
      <c r="K60" s="18">
        <f>SUM(K53:K59)</f>
        <v>0.4</v>
      </c>
      <c r="L60" s="18">
        <f>SUM(L53:L59)</f>
        <v>131.09</v>
      </c>
      <c r="M60" s="18">
        <f>SUM(M53:M59)</f>
        <v>431.46</v>
      </c>
      <c r="N60" s="18">
        <f>SUM(N53:N59)</f>
        <v>109.88</v>
      </c>
      <c r="O60" s="18">
        <f>SUM(O53:O59)</f>
        <v>3.8200000000000003</v>
      </c>
    </row>
    <row r="61" spans="1:15" s="10" customFormat="1" ht="12.75">
      <c r="A61" s="32"/>
      <c r="B61" s="32" t="s">
        <v>63</v>
      </c>
      <c r="C61" s="51">
        <f>C60+C51</f>
        <v>1240</v>
      </c>
      <c r="D61" s="34">
        <f>D60+D51</f>
        <v>39.85</v>
      </c>
      <c r="E61" s="34">
        <f>E60+E51</f>
        <v>64.64</v>
      </c>
      <c r="F61" s="34">
        <f>F60+F51</f>
        <v>140.47</v>
      </c>
      <c r="G61" s="34">
        <f>G60+G51</f>
        <v>1387.23</v>
      </c>
      <c r="H61" s="34">
        <f>H60+H51</f>
        <v>0.48000000000000004</v>
      </c>
      <c r="I61" s="34">
        <f>I60+I51</f>
        <v>55.080000000000005</v>
      </c>
      <c r="J61" s="34">
        <f>J60+J51</f>
        <v>0.109</v>
      </c>
      <c r="K61" s="34">
        <f>K60+K51</f>
        <v>1.4500000000000002</v>
      </c>
      <c r="L61" s="34">
        <f>L60+L51</f>
        <v>298.94</v>
      </c>
      <c r="M61" s="34">
        <f>M60+M51</f>
        <v>637.2</v>
      </c>
      <c r="N61" s="34">
        <f>N60+N51</f>
        <v>209.42</v>
      </c>
      <c r="O61" s="34">
        <f>O60+O51</f>
        <v>6.540000000000001</v>
      </c>
    </row>
    <row r="62" spans="1:15" s="10" customFormat="1" ht="13.5" customHeight="1">
      <c r="A62" s="35" t="s">
        <v>64</v>
      </c>
      <c r="B62" s="35"/>
      <c r="C62" s="35"/>
      <c r="D62" s="35"/>
      <c r="E62" s="35"/>
      <c r="F62" s="35"/>
      <c r="G62" s="35"/>
      <c r="H62" s="36"/>
      <c r="I62" s="36"/>
      <c r="J62" s="36"/>
      <c r="K62" s="36"/>
      <c r="L62" s="36"/>
      <c r="M62" s="36"/>
      <c r="N62" s="36"/>
      <c r="O62" s="36"/>
    </row>
    <row r="63" spans="1:15" s="10" customFormat="1" ht="12.75" customHeight="1">
      <c r="A63" s="19" t="s">
        <v>19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ht="14.25" customHeight="1">
      <c r="A64" s="156">
        <v>210</v>
      </c>
      <c r="B64" s="157" t="s">
        <v>179</v>
      </c>
      <c r="C64" s="160">
        <v>150</v>
      </c>
      <c r="D64" s="160">
        <v>12.93</v>
      </c>
      <c r="E64" s="160">
        <v>19.06</v>
      </c>
      <c r="F64" s="160">
        <v>2.94</v>
      </c>
      <c r="G64" s="160">
        <v>289.6</v>
      </c>
      <c r="H64" s="160">
        <v>0.15</v>
      </c>
      <c r="I64" s="160">
        <v>0.26</v>
      </c>
      <c r="J64" s="160">
        <v>0.3</v>
      </c>
      <c r="K64" s="160">
        <v>0.75</v>
      </c>
      <c r="L64" s="160">
        <v>103.08</v>
      </c>
      <c r="M64" s="160">
        <v>225.75</v>
      </c>
      <c r="N64" s="160">
        <v>16.18</v>
      </c>
      <c r="O64" s="160">
        <v>0.75</v>
      </c>
    </row>
    <row r="65" spans="1:15" ht="15.75" customHeight="1">
      <c r="A65" s="156">
        <v>604</v>
      </c>
      <c r="B65" s="162" t="s">
        <v>174</v>
      </c>
      <c r="C65" s="160">
        <v>60</v>
      </c>
      <c r="D65" s="160">
        <v>0.6</v>
      </c>
      <c r="E65" s="160">
        <v>4.2</v>
      </c>
      <c r="F65" s="160">
        <v>5.1</v>
      </c>
      <c r="G65" s="160">
        <v>60.6</v>
      </c>
      <c r="H65" s="160">
        <v>0.02</v>
      </c>
      <c r="I65" s="160">
        <v>8.4</v>
      </c>
      <c r="J65" s="160">
        <v>0</v>
      </c>
      <c r="K65" s="160">
        <v>0</v>
      </c>
      <c r="L65" s="160">
        <v>24.6</v>
      </c>
      <c r="M65" s="160">
        <v>22.2</v>
      </c>
      <c r="N65" s="160">
        <v>9</v>
      </c>
      <c r="O65" s="160">
        <v>0.42</v>
      </c>
    </row>
    <row r="66" spans="1:15" ht="19.5" customHeight="1">
      <c r="A66" s="156">
        <v>376</v>
      </c>
      <c r="B66" s="157" t="s">
        <v>40</v>
      </c>
      <c r="C66" s="160">
        <v>200</v>
      </c>
      <c r="D66" s="160">
        <v>0.07</v>
      </c>
      <c r="E66" s="160">
        <v>0.02</v>
      </c>
      <c r="F66" s="160">
        <v>15</v>
      </c>
      <c r="G66" s="160">
        <v>60</v>
      </c>
      <c r="H66" s="160">
        <v>0</v>
      </c>
      <c r="I66" s="160">
        <v>0.03</v>
      </c>
      <c r="J66" s="160">
        <v>0</v>
      </c>
      <c r="K66" s="160">
        <v>0</v>
      </c>
      <c r="L66" s="160">
        <v>11.1</v>
      </c>
      <c r="M66" s="160">
        <v>2.8</v>
      </c>
      <c r="N66" s="160">
        <v>1.4</v>
      </c>
      <c r="O66" s="160">
        <v>0.28</v>
      </c>
    </row>
    <row r="67" spans="1:15" ht="19.5" customHeight="1">
      <c r="A67" s="157"/>
      <c r="B67" s="162" t="s">
        <v>150</v>
      </c>
      <c r="C67" s="160">
        <v>20</v>
      </c>
      <c r="D67" s="160">
        <v>3.6</v>
      </c>
      <c r="E67" s="160">
        <v>3.3</v>
      </c>
      <c r="F67" s="160">
        <v>4.2</v>
      </c>
      <c r="G67" s="160">
        <v>86.2</v>
      </c>
      <c r="H67" s="160">
        <v>0.02</v>
      </c>
      <c r="I67" s="160">
        <v>0</v>
      </c>
      <c r="J67" s="160">
        <v>0</v>
      </c>
      <c r="K67" s="160">
        <v>0.01</v>
      </c>
      <c r="L67" s="160">
        <v>2.73</v>
      </c>
      <c r="M67" s="160">
        <v>13.08</v>
      </c>
      <c r="N67" s="160">
        <v>3.94</v>
      </c>
      <c r="O67" s="160">
        <v>0.1</v>
      </c>
    </row>
    <row r="68" spans="1:15" s="10" customFormat="1" ht="12.75" hidden="1">
      <c r="A68" s="179"/>
      <c r="B68" s="178"/>
      <c r="C68" s="179"/>
      <c r="D68" s="181"/>
      <c r="E68" s="181"/>
      <c r="F68" s="181"/>
      <c r="G68" s="181"/>
      <c r="H68" s="181"/>
      <c r="I68" s="181"/>
      <c r="J68" s="177"/>
      <c r="K68" s="181"/>
      <c r="L68" s="181"/>
      <c r="M68" s="181"/>
      <c r="N68" s="181"/>
      <c r="O68" s="181"/>
    </row>
    <row r="69" spans="1:15" s="16" customFormat="1" ht="12.75" hidden="1">
      <c r="A69" s="43"/>
      <c r="B69" s="13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6" customFormat="1" ht="12.75">
      <c r="A70" s="55"/>
      <c r="B70" s="56" t="s">
        <v>25</v>
      </c>
      <c r="C70" s="57">
        <f>SUM(C64:C69)</f>
        <v>430</v>
      </c>
      <c r="D70" s="58">
        <f>SUM(D64:D69)</f>
        <v>17.2</v>
      </c>
      <c r="E70" s="58">
        <f>SUM(E64:E69)</f>
        <v>26.58</v>
      </c>
      <c r="F70" s="58">
        <f>SUM(F64:F69)</f>
        <v>27.240000000000002</v>
      </c>
      <c r="G70" s="58">
        <f>SUM(G64:G69)</f>
        <v>496.40000000000003</v>
      </c>
      <c r="H70" s="58">
        <f>SUM(H64:H69)</f>
        <v>0.19</v>
      </c>
      <c r="I70" s="58">
        <f>SUM(I64:I69)</f>
        <v>8.69</v>
      </c>
      <c r="J70" s="58">
        <f>SUM(J64:J69)</f>
        <v>0.3</v>
      </c>
      <c r="K70" s="58">
        <f>SUM(K64:K69)</f>
        <v>0.76</v>
      </c>
      <c r="L70" s="58">
        <f>SUM(L64:L69)</f>
        <v>141.51</v>
      </c>
      <c r="M70" s="58">
        <f>SUM(M64:M69)</f>
        <v>263.83</v>
      </c>
      <c r="N70" s="58">
        <f>SUM(N64:N69)</f>
        <v>30.52</v>
      </c>
      <c r="O70" s="58">
        <f>SUM(O64:O69)</f>
        <v>1.5499999999999998</v>
      </c>
    </row>
    <row r="71" spans="1:15" s="10" customFormat="1" ht="12.75" customHeight="1">
      <c r="A71" s="19" t="s">
        <v>26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s="10" customFormat="1" ht="17.25" customHeight="1">
      <c r="A72" s="172"/>
      <c r="B72" s="162" t="s">
        <v>163</v>
      </c>
      <c r="C72" s="160">
        <v>60</v>
      </c>
      <c r="D72" s="160">
        <v>0.6</v>
      </c>
      <c r="E72" s="160">
        <v>0.2</v>
      </c>
      <c r="F72" s="160">
        <v>0.2</v>
      </c>
      <c r="G72" s="160">
        <v>14.4</v>
      </c>
      <c r="H72" s="160" t="s">
        <v>164</v>
      </c>
      <c r="I72" s="160">
        <v>15.15</v>
      </c>
      <c r="J72" s="160">
        <v>0.002</v>
      </c>
      <c r="K72" s="160">
        <v>0.2</v>
      </c>
      <c r="L72" s="160">
        <v>18.4</v>
      </c>
      <c r="M72" s="160">
        <v>12</v>
      </c>
      <c r="N72" s="160">
        <v>15.75</v>
      </c>
      <c r="O72" s="160">
        <v>0.6</v>
      </c>
    </row>
    <row r="73" spans="1:16" s="183" customFormat="1" ht="25.5">
      <c r="A73" s="172"/>
      <c r="B73" s="162" t="s">
        <v>180</v>
      </c>
      <c r="C73" s="160">
        <v>250</v>
      </c>
      <c r="D73" s="160">
        <v>1.9</v>
      </c>
      <c r="E73" s="160">
        <v>3.4</v>
      </c>
      <c r="F73" s="160">
        <v>12.5</v>
      </c>
      <c r="G73" s="160">
        <v>89</v>
      </c>
      <c r="H73" s="160">
        <v>0</v>
      </c>
      <c r="I73" s="160">
        <v>7.4</v>
      </c>
      <c r="J73" s="160">
        <v>0</v>
      </c>
      <c r="K73" s="160">
        <v>0</v>
      </c>
      <c r="L73" s="160">
        <v>38.3</v>
      </c>
      <c r="M73" s="160">
        <v>17.9</v>
      </c>
      <c r="N73" s="160">
        <v>36.8</v>
      </c>
      <c r="O73" s="160">
        <v>0.5</v>
      </c>
      <c r="P73" s="182"/>
    </row>
    <row r="74" spans="1:15" ht="16.5" customHeight="1">
      <c r="A74" s="156">
        <v>171</v>
      </c>
      <c r="B74" s="162" t="s">
        <v>181</v>
      </c>
      <c r="C74" s="160">
        <v>160</v>
      </c>
      <c r="D74" s="160">
        <v>3.78</v>
      </c>
      <c r="E74" s="160">
        <v>5.3</v>
      </c>
      <c r="F74" s="160">
        <v>39.29</v>
      </c>
      <c r="G74" s="160">
        <v>242</v>
      </c>
      <c r="H74" s="160">
        <v>0.03</v>
      </c>
      <c r="I74" s="160">
        <v>0</v>
      </c>
      <c r="J74" s="160">
        <v>0.004</v>
      </c>
      <c r="K74" s="160">
        <v>0.25</v>
      </c>
      <c r="L74" s="160">
        <v>17.04</v>
      </c>
      <c r="M74" s="160">
        <v>82.38</v>
      </c>
      <c r="N74" s="160">
        <v>27.89</v>
      </c>
      <c r="O74" s="160">
        <v>0.59</v>
      </c>
    </row>
    <row r="75" spans="1:15" ht="25.5">
      <c r="A75" s="156" t="s">
        <v>182</v>
      </c>
      <c r="B75" s="162" t="s">
        <v>183</v>
      </c>
      <c r="C75" s="160">
        <v>80</v>
      </c>
      <c r="D75" s="160">
        <v>15.8</v>
      </c>
      <c r="E75" s="160">
        <v>5.1</v>
      </c>
      <c r="F75" s="160">
        <v>0.1</v>
      </c>
      <c r="G75" s="160">
        <v>100.8</v>
      </c>
      <c r="H75" s="160">
        <v>0.1</v>
      </c>
      <c r="I75" s="160">
        <v>3.04</v>
      </c>
      <c r="J75" s="160">
        <v>0</v>
      </c>
      <c r="K75" s="160">
        <v>0</v>
      </c>
      <c r="L75" s="160">
        <v>29.92</v>
      </c>
      <c r="M75" s="160">
        <v>235.2</v>
      </c>
      <c r="N75" s="160">
        <v>34.24</v>
      </c>
      <c r="O75" s="160">
        <v>0.64</v>
      </c>
    </row>
    <row r="76" spans="1:15" ht="12.75" customHeight="1" hidden="1">
      <c r="A76" s="157"/>
      <c r="B76" s="162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</row>
    <row r="77" spans="1:15" ht="40.5" customHeight="1">
      <c r="A77" s="156">
        <v>388</v>
      </c>
      <c r="B77" s="162" t="s">
        <v>184</v>
      </c>
      <c r="C77" s="160">
        <v>200</v>
      </c>
      <c r="D77" s="160">
        <v>0.7</v>
      </c>
      <c r="E77" s="160">
        <v>0.3</v>
      </c>
      <c r="F77" s="160">
        <v>24.7</v>
      </c>
      <c r="G77" s="160">
        <v>117</v>
      </c>
      <c r="H77" s="160">
        <v>0</v>
      </c>
      <c r="I77" s="160">
        <v>15</v>
      </c>
      <c r="J77" s="160">
        <v>0.003</v>
      </c>
      <c r="K77" s="160">
        <v>0</v>
      </c>
      <c r="L77" s="160">
        <v>19.2</v>
      </c>
      <c r="M77" s="160">
        <v>4.9</v>
      </c>
      <c r="N77" s="160">
        <v>3.1</v>
      </c>
      <c r="O77" s="160">
        <v>0.7</v>
      </c>
    </row>
    <row r="78" spans="1:15" ht="12.75" customHeight="1">
      <c r="A78" s="157"/>
      <c r="B78" s="162" t="s">
        <v>150</v>
      </c>
      <c r="C78" s="160">
        <v>40</v>
      </c>
      <c r="D78" s="160">
        <v>7.2</v>
      </c>
      <c r="E78" s="160">
        <v>6.6</v>
      </c>
      <c r="F78" s="160">
        <v>8.4</v>
      </c>
      <c r="G78" s="160">
        <v>172.4</v>
      </c>
      <c r="H78" s="160">
        <v>0.04</v>
      </c>
      <c r="I78" s="160">
        <v>0</v>
      </c>
      <c r="J78" s="160">
        <v>0</v>
      </c>
      <c r="K78" s="160">
        <v>0.02</v>
      </c>
      <c r="L78" s="160">
        <v>5.46</v>
      </c>
      <c r="M78" s="160">
        <v>26.16</v>
      </c>
      <c r="N78" s="160">
        <v>7.88</v>
      </c>
      <c r="O78" s="160">
        <v>0.2</v>
      </c>
    </row>
    <row r="79" spans="1:15" s="10" customFormat="1" ht="12.75" hidden="1">
      <c r="A79" s="177"/>
      <c r="B79" s="178"/>
      <c r="C79" s="179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1:15" s="10" customFormat="1" ht="20.25" customHeight="1" hidden="1">
      <c r="A80" s="8"/>
      <c r="B80" s="7"/>
      <c r="C80" s="2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s="10" customFormat="1" ht="12.75">
      <c r="A81" s="29"/>
      <c r="B81" s="30" t="s">
        <v>35</v>
      </c>
      <c r="C81" s="31">
        <f>SUM(C72:C80)</f>
        <v>790</v>
      </c>
      <c r="D81" s="18">
        <f>SUM(D72:D80)</f>
        <v>29.980000000000004</v>
      </c>
      <c r="E81" s="18">
        <f>SUM(E72:E80)</f>
        <v>20.9</v>
      </c>
      <c r="F81" s="18">
        <f>SUM(F72:F80)</f>
        <v>85.19000000000001</v>
      </c>
      <c r="G81" s="18">
        <f>SUM(G72:G80)</f>
        <v>735.6</v>
      </c>
      <c r="H81" s="18">
        <f>SUM(H72:H80)</f>
        <v>0.17</v>
      </c>
      <c r="I81" s="18">
        <f>SUM(I72:I80)</f>
        <v>40.59</v>
      </c>
      <c r="J81" s="18">
        <f>SUM(J72:J80)</f>
        <v>0.009000000000000001</v>
      </c>
      <c r="K81" s="18">
        <f>SUM(K72:K80)</f>
        <v>0.47000000000000003</v>
      </c>
      <c r="L81" s="18">
        <f>SUM(L72:L80)</f>
        <v>128.32</v>
      </c>
      <c r="M81" s="18">
        <f>SUM(M72:M80)</f>
        <v>378.54</v>
      </c>
      <c r="N81" s="18">
        <f>SUM(N72:N80)</f>
        <v>125.66000000000001</v>
      </c>
      <c r="O81" s="18">
        <f>SUM(O72:O80)</f>
        <v>3.23</v>
      </c>
    </row>
    <row r="82" spans="1:15" s="10" customFormat="1" ht="12.75">
      <c r="A82" s="32"/>
      <c r="B82" s="32" t="s">
        <v>77</v>
      </c>
      <c r="C82" s="51">
        <f>C81+C70</f>
        <v>1220</v>
      </c>
      <c r="D82" s="34">
        <f>D81+D70</f>
        <v>47.18000000000001</v>
      </c>
      <c r="E82" s="34">
        <f>E81+E70</f>
        <v>47.48</v>
      </c>
      <c r="F82" s="34">
        <f>F81+F70</f>
        <v>112.43</v>
      </c>
      <c r="G82" s="34">
        <f>G81+G70</f>
        <v>1232</v>
      </c>
      <c r="H82" s="34">
        <f>H81+H70</f>
        <v>0.36</v>
      </c>
      <c r="I82" s="34">
        <f>I81+I70</f>
        <v>49.28</v>
      </c>
      <c r="J82" s="34">
        <f>J81+J70</f>
        <v>0.309</v>
      </c>
      <c r="K82" s="34">
        <f>K81+K70</f>
        <v>1.23</v>
      </c>
      <c r="L82" s="34">
        <f>L81+L70</f>
        <v>269.83</v>
      </c>
      <c r="M82" s="34">
        <f>M81+M70</f>
        <v>642.37</v>
      </c>
      <c r="N82" s="34">
        <f>N81+N70</f>
        <v>156.18</v>
      </c>
      <c r="O82" s="34">
        <f>O81+O70</f>
        <v>4.779999999999999</v>
      </c>
    </row>
    <row r="83" spans="1:15" s="10" customFormat="1" ht="12.75" customHeight="1">
      <c r="A83" s="35" t="s">
        <v>78</v>
      </c>
      <c r="B83" s="35"/>
      <c r="C83" s="35"/>
      <c r="D83" s="35"/>
      <c r="E83" s="35"/>
      <c r="F83" s="35"/>
      <c r="G83" s="35"/>
      <c r="H83" s="36"/>
      <c r="I83" s="36"/>
      <c r="J83" s="36"/>
      <c r="K83" s="36"/>
      <c r="L83" s="36"/>
      <c r="M83" s="36"/>
      <c r="N83" s="36"/>
      <c r="O83" s="36"/>
    </row>
    <row r="84" spans="1:15" s="10" customFormat="1" ht="12.75" customHeight="1">
      <c r="A84" s="19" t="s">
        <v>19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6" s="183" customFormat="1" ht="12.75">
      <c r="A85" s="156"/>
      <c r="B85" s="162" t="s">
        <v>185</v>
      </c>
      <c r="C85" s="160">
        <v>150</v>
      </c>
      <c r="D85" s="160">
        <v>1.95</v>
      </c>
      <c r="E85" s="160">
        <v>5.15</v>
      </c>
      <c r="F85" s="160">
        <v>10.8</v>
      </c>
      <c r="G85" s="160">
        <v>97.35</v>
      </c>
      <c r="H85" s="160">
        <v>0.09</v>
      </c>
      <c r="I85" s="160">
        <v>7.5</v>
      </c>
      <c r="J85" s="160">
        <v>0.01</v>
      </c>
      <c r="K85" s="160">
        <v>0.2</v>
      </c>
      <c r="L85" s="160">
        <v>76.5</v>
      </c>
      <c r="M85" s="160">
        <v>82.5</v>
      </c>
      <c r="N85" s="160">
        <v>57</v>
      </c>
      <c r="O85" s="160">
        <v>1.05</v>
      </c>
      <c r="P85" s="182"/>
    </row>
    <row r="86" spans="1:15" s="10" customFormat="1" ht="25.5">
      <c r="A86" s="156" t="s">
        <v>186</v>
      </c>
      <c r="B86" s="162" t="s">
        <v>187</v>
      </c>
      <c r="C86" s="160">
        <v>80</v>
      </c>
      <c r="D86" s="160">
        <v>8.27</v>
      </c>
      <c r="E86" s="160">
        <v>9.02</v>
      </c>
      <c r="F86" s="160">
        <v>8.79</v>
      </c>
      <c r="G86" s="160">
        <v>131</v>
      </c>
      <c r="H86" s="160">
        <v>0.04</v>
      </c>
      <c r="I86" s="160">
        <v>0.18</v>
      </c>
      <c r="J86" s="160">
        <v>0.013</v>
      </c>
      <c r="K86" s="160">
        <v>1.8</v>
      </c>
      <c r="L86" s="160">
        <v>28.56</v>
      </c>
      <c r="M86" s="160">
        <v>79.71</v>
      </c>
      <c r="N86" s="160">
        <v>25.47</v>
      </c>
      <c r="O86" s="160">
        <v>1.45</v>
      </c>
    </row>
    <row r="87" spans="1:15" ht="27" customHeight="1">
      <c r="A87" s="156">
        <v>302</v>
      </c>
      <c r="B87" s="162" t="s">
        <v>75</v>
      </c>
      <c r="C87" s="160">
        <v>150</v>
      </c>
      <c r="D87" s="160">
        <v>4.7</v>
      </c>
      <c r="E87" s="160">
        <v>4.1</v>
      </c>
      <c r="F87" s="160">
        <v>30.88</v>
      </c>
      <c r="G87" s="160">
        <v>182.55</v>
      </c>
      <c r="H87" s="160">
        <v>0.2</v>
      </c>
      <c r="I87" s="160">
        <v>0</v>
      </c>
      <c r="J87" s="160">
        <v>0</v>
      </c>
      <c r="K87" s="160">
        <v>0</v>
      </c>
      <c r="L87" s="160">
        <v>39.2</v>
      </c>
      <c r="M87" s="160">
        <v>210</v>
      </c>
      <c r="N87" s="160">
        <v>14</v>
      </c>
      <c r="O87" s="160">
        <v>5.01</v>
      </c>
    </row>
    <row r="88" spans="1:15" s="10" customFormat="1" ht="12.75">
      <c r="A88" s="156">
        <v>382</v>
      </c>
      <c r="B88" s="157" t="s">
        <v>149</v>
      </c>
      <c r="C88" s="160">
        <v>200</v>
      </c>
      <c r="D88" s="161">
        <v>1.6</v>
      </c>
      <c r="E88" s="161">
        <v>1.6</v>
      </c>
      <c r="F88" s="161">
        <v>17.4</v>
      </c>
      <c r="G88" s="160">
        <v>86</v>
      </c>
      <c r="H88" s="160">
        <v>0.02</v>
      </c>
      <c r="I88" s="160">
        <v>3.6</v>
      </c>
      <c r="J88" s="160">
        <v>0.01</v>
      </c>
      <c r="K88" s="160">
        <v>0</v>
      </c>
      <c r="L88" s="160">
        <v>67.8</v>
      </c>
      <c r="M88" s="160">
        <v>54.7</v>
      </c>
      <c r="N88" s="160">
        <v>12.2</v>
      </c>
      <c r="O88" s="160">
        <v>0.9</v>
      </c>
    </row>
    <row r="89" spans="1:15" s="16" customFormat="1" ht="12.75">
      <c r="A89" s="163"/>
      <c r="B89" s="164" t="s">
        <v>153</v>
      </c>
      <c r="C89" s="165">
        <v>100</v>
      </c>
      <c r="D89" s="165">
        <v>1.5</v>
      </c>
      <c r="E89" s="166">
        <v>0.5</v>
      </c>
      <c r="F89" s="165">
        <v>21</v>
      </c>
      <c r="G89" s="165">
        <v>96</v>
      </c>
      <c r="H89" s="165">
        <v>0.04</v>
      </c>
      <c r="I89" s="165">
        <v>10</v>
      </c>
      <c r="J89" s="165">
        <v>0</v>
      </c>
      <c r="K89" s="165">
        <v>0.4</v>
      </c>
      <c r="L89" s="165">
        <v>8</v>
      </c>
      <c r="M89" s="165">
        <v>28</v>
      </c>
      <c r="N89" s="165">
        <v>42</v>
      </c>
      <c r="O89" s="165">
        <v>0.6</v>
      </c>
    </row>
    <row r="90" spans="1:15" s="10" customFormat="1" ht="12.75">
      <c r="A90" s="157"/>
      <c r="B90" s="162" t="s">
        <v>188</v>
      </c>
      <c r="C90" s="160">
        <v>50</v>
      </c>
      <c r="D90" s="160">
        <v>2.95</v>
      </c>
      <c r="E90" s="160">
        <v>3.8</v>
      </c>
      <c r="F90" s="160">
        <v>29</v>
      </c>
      <c r="G90" s="160">
        <v>161.9</v>
      </c>
      <c r="H90" s="160">
        <v>0.06</v>
      </c>
      <c r="I90" s="160">
        <v>0.08</v>
      </c>
      <c r="J90" s="160">
        <v>0.09</v>
      </c>
      <c r="K90" s="160">
        <v>0.55</v>
      </c>
      <c r="L90" s="160">
        <v>24.63</v>
      </c>
      <c r="M90" s="160">
        <v>46.18</v>
      </c>
      <c r="N90" s="160">
        <v>7.02</v>
      </c>
      <c r="O90" s="160">
        <v>0.5</v>
      </c>
    </row>
    <row r="91" spans="1:15" s="10" customFormat="1" ht="12.75">
      <c r="A91" s="157"/>
      <c r="B91" s="162" t="s">
        <v>150</v>
      </c>
      <c r="C91" s="160">
        <v>20</v>
      </c>
      <c r="D91" s="160">
        <v>3.6</v>
      </c>
      <c r="E91" s="160">
        <v>3.3</v>
      </c>
      <c r="F91" s="160">
        <v>4.2</v>
      </c>
      <c r="G91" s="160">
        <v>86.2</v>
      </c>
      <c r="H91" s="160">
        <v>0.02</v>
      </c>
      <c r="I91" s="160">
        <v>0</v>
      </c>
      <c r="J91" s="160">
        <v>0</v>
      </c>
      <c r="K91" s="160">
        <v>0.01</v>
      </c>
      <c r="L91" s="160">
        <v>2.73</v>
      </c>
      <c r="M91" s="160">
        <v>13.08</v>
      </c>
      <c r="N91" s="160">
        <v>3.94</v>
      </c>
      <c r="O91" s="160">
        <v>0.1</v>
      </c>
    </row>
    <row r="92" spans="1:15" s="16" customFormat="1" ht="12.75">
      <c r="A92" s="55"/>
      <c r="B92" s="56" t="s">
        <v>25</v>
      </c>
      <c r="C92" s="57">
        <f>SUM(C85:C91)</f>
        <v>750</v>
      </c>
      <c r="D92" s="58">
        <f>SUM(D85:D91)</f>
        <v>24.57</v>
      </c>
      <c r="E92" s="58">
        <f>SUM(E85:E91)</f>
        <v>27.47</v>
      </c>
      <c r="F92" s="58">
        <f>SUM(F85:F91)</f>
        <v>122.07</v>
      </c>
      <c r="G92" s="58">
        <f>SUM(G85:G91)</f>
        <v>841.0000000000001</v>
      </c>
      <c r="H92" s="58">
        <f>SUM(H85:H91)</f>
        <v>0.47</v>
      </c>
      <c r="I92" s="58">
        <f>SUM(I85:I91)</f>
        <v>21.36</v>
      </c>
      <c r="J92" s="58">
        <f>SUM(J85:J91)</f>
        <v>0.12299999999999998</v>
      </c>
      <c r="K92" s="58">
        <f>SUM(K85:K91)</f>
        <v>2.96</v>
      </c>
      <c r="L92" s="58">
        <f>SUM(L85:L91)</f>
        <v>247.42</v>
      </c>
      <c r="M92" s="58">
        <f>SUM(M85:M91)</f>
        <v>514.17</v>
      </c>
      <c r="N92" s="58">
        <f>SUM(N85:N91)</f>
        <v>161.63</v>
      </c>
      <c r="O92" s="58">
        <f>SUM(O85:O91)</f>
        <v>9.610000000000001</v>
      </c>
    </row>
    <row r="93" spans="1:15" s="10" customFormat="1" ht="12.75" customHeight="1">
      <c r="A93" s="19" t="s">
        <v>26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5.75" customHeight="1">
      <c r="A94" s="156">
        <v>604</v>
      </c>
      <c r="B94" s="162" t="s">
        <v>174</v>
      </c>
      <c r="C94" s="160">
        <v>60</v>
      </c>
      <c r="D94" s="160">
        <v>0.6</v>
      </c>
      <c r="E94" s="160">
        <v>4.2</v>
      </c>
      <c r="F94" s="160">
        <v>5.1</v>
      </c>
      <c r="G94" s="160">
        <v>60.6</v>
      </c>
      <c r="H94" s="160">
        <v>0.02</v>
      </c>
      <c r="I94" s="160">
        <v>8.4</v>
      </c>
      <c r="J94" s="160">
        <v>0</v>
      </c>
      <c r="K94" s="160">
        <v>0</v>
      </c>
      <c r="L94" s="160">
        <v>24.6</v>
      </c>
      <c r="M94" s="160">
        <v>22.2</v>
      </c>
      <c r="N94" s="160">
        <v>9</v>
      </c>
      <c r="O94" s="160">
        <v>0.42</v>
      </c>
    </row>
    <row r="95" spans="1:15" s="10" customFormat="1" ht="25.5">
      <c r="A95" s="156">
        <v>88</v>
      </c>
      <c r="B95" s="162" t="s">
        <v>189</v>
      </c>
      <c r="C95" s="160">
        <v>250</v>
      </c>
      <c r="D95" s="160">
        <v>1.8</v>
      </c>
      <c r="E95" s="160">
        <v>4.98</v>
      </c>
      <c r="F95" s="160">
        <v>8.13</v>
      </c>
      <c r="G95" s="160">
        <v>84.48</v>
      </c>
      <c r="H95" s="160">
        <v>0.08</v>
      </c>
      <c r="I95" s="160">
        <v>18.48</v>
      </c>
      <c r="J95" s="160">
        <v>0</v>
      </c>
      <c r="K95" s="160">
        <v>1.38</v>
      </c>
      <c r="L95" s="160">
        <v>122.93</v>
      </c>
      <c r="M95" s="160">
        <v>47.43</v>
      </c>
      <c r="N95" s="160">
        <v>21.2</v>
      </c>
      <c r="O95" s="160">
        <v>0.83</v>
      </c>
    </row>
    <row r="96" spans="1:15" s="10" customFormat="1" ht="24.75" customHeight="1">
      <c r="A96" s="156" t="s">
        <v>190</v>
      </c>
      <c r="B96" s="162" t="s">
        <v>191</v>
      </c>
      <c r="C96" s="160">
        <v>90</v>
      </c>
      <c r="D96" s="160">
        <v>16.5</v>
      </c>
      <c r="E96" s="160">
        <v>14.1</v>
      </c>
      <c r="F96" s="160">
        <v>3.2</v>
      </c>
      <c r="G96" s="160">
        <v>205</v>
      </c>
      <c r="H96" s="160">
        <v>0.1</v>
      </c>
      <c r="I96" s="160">
        <v>2.3</v>
      </c>
      <c r="J96" s="160">
        <v>0</v>
      </c>
      <c r="K96" s="160">
        <v>0</v>
      </c>
      <c r="L96" s="160">
        <v>19.2</v>
      </c>
      <c r="M96" s="160">
        <v>185.5</v>
      </c>
      <c r="N96" s="160">
        <v>25.3</v>
      </c>
      <c r="O96" s="160">
        <v>1.1</v>
      </c>
    </row>
    <row r="97" spans="1:15" s="10" customFormat="1" ht="12.75">
      <c r="A97" s="156"/>
      <c r="B97" s="162" t="s">
        <v>192</v>
      </c>
      <c r="C97" s="160">
        <v>150</v>
      </c>
      <c r="D97" s="160">
        <v>3</v>
      </c>
      <c r="E97" s="160">
        <v>0.6</v>
      </c>
      <c r="F97" s="160">
        <v>23.7</v>
      </c>
      <c r="G97" s="160">
        <v>112.2</v>
      </c>
      <c r="H97" s="160">
        <v>0.15</v>
      </c>
      <c r="I97" s="160">
        <v>21.75</v>
      </c>
      <c r="J97" s="160">
        <v>0</v>
      </c>
      <c r="K97" s="160">
        <v>0.15</v>
      </c>
      <c r="L97" s="160">
        <v>20.5</v>
      </c>
      <c r="M97" s="160">
        <v>61</v>
      </c>
      <c r="N97" s="160">
        <v>33</v>
      </c>
      <c r="O97" s="160">
        <v>1.2</v>
      </c>
    </row>
    <row r="98" spans="1:15" s="10" customFormat="1" ht="28.5" customHeight="1">
      <c r="A98" s="156"/>
      <c r="B98" s="162" t="s">
        <v>193</v>
      </c>
      <c r="C98" s="160">
        <v>200</v>
      </c>
      <c r="D98" s="160">
        <v>0.24</v>
      </c>
      <c r="E98" s="160">
        <v>0</v>
      </c>
      <c r="F98" s="160">
        <v>33.8</v>
      </c>
      <c r="G98" s="160">
        <v>132</v>
      </c>
      <c r="H98" s="160">
        <v>0</v>
      </c>
      <c r="I98" s="160">
        <v>6</v>
      </c>
      <c r="J98" s="160">
        <v>0</v>
      </c>
      <c r="K98" s="160">
        <v>0.18</v>
      </c>
      <c r="L98" s="160">
        <v>18</v>
      </c>
      <c r="M98" s="160">
        <v>6.42</v>
      </c>
      <c r="N98" s="160">
        <v>4</v>
      </c>
      <c r="O98" s="160">
        <v>0.6</v>
      </c>
    </row>
    <row r="99" spans="1:15" s="10" customFormat="1" ht="15.75" customHeight="1">
      <c r="A99" s="157"/>
      <c r="B99" s="162" t="s">
        <v>150</v>
      </c>
      <c r="C99" s="160">
        <v>40</v>
      </c>
      <c r="D99" s="160">
        <v>7.2</v>
      </c>
      <c r="E99" s="160">
        <v>6.6</v>
      </c>
      <c r="F99" s="160">
        <v>8.4</v>
      </c>
      <c r="G99" s="160">
        <v>172.4</v>
      </c>
      <c r="H99" s="160">
        <v>0.04</v>
      </c>
      <c r="I99" s="160">
        <v>0</v>
      </c>
      <c r="J99" s="160">
        <v>0</v>
      </c>
      <c r="K99" s="160">
        <v>0.02</v>
      </c>
      <c r="L99" s="160">
        <v>5.46</v>
      </c>
      <c r="M99" s="160">
        <v>26.16</v>
      </c>
      <c r="N99" s="160">
        <v>7.88</v>
      </c>
      <c r="O99" s="160">
        <v>0.2</v>
      </c>
    </row>
    <row r="100" spans="1:15" s="10" customFormat="1" ht="12.75" hidden="1">
      <c r="A100" s="184"/>
      <c r="B100" s="185"/>
      <c r="C100" s="184"/>
      <c r="D100" s="180"/>
      <c r="E100" s="180"/>
      <c r="F100" s="180"/>
      <c r="G100" s="180"/>
      <c r="H100" s="180"/>
      <c r="I100" s="186"/>
      <c r="J100" s="186"/>
      <c r="K100" s="180"/>
      <c r="L100" s="180"/>
      <c r="M100" s="180"/>
      <c r="N100" s="180"/>
      <c r="O100" s="180"/>
    </row>
    <row r="101" spans="1:15" s="10" customFormat="1" ht="12.75" hidden="1">
      <c r="A101" s="11"/>
      <c r="B101" s="7"/>
      <c r="C101" s="8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1:15" s="10" customFormat="1" ht="14.25" customHeight="1" hidden="1">
      <c r="A102" s="8"/>
      <c r="B102" s="7"/>
      <c r="C102" s="28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s="10" customFormat="1" ht="12.75">
      <c r="A103" s="29"/>
      <c r="B103" s="30" t="s">
        <v>35</v>
      </c>
      <c r="C103" s="31">
        <f>SUM(C94:C102)</f>
        <v>790</v>
      </c>
      <c r="D103" s="18">
        <f>SUM(D94:D102)</f>
        <v>29.34</v>
      </c>
      <c r="E103" s="18">
        <f>SUM(E94:E102)</f>
        <v>30.48</v>
      </c>
      <c r="F103" s="18">
        <f>SUM(F94:F102)</f>
        <v>82.33</v>
      </c>
      <c r="G103" s="18">
        <f>SUM(G94:G102)</f>
        <v>766.6800000000001</v>
      </c>
      <c r="H103" s="18">
        <f>SUM(H94:H102)</f>
        <v>0.38999999999999996</v>
      </c>
      <c r="I103" s="18">
        <f>SUM(I94:I102)</f>
        <v>56.93</v>
      </c>
      <c r="J103" s="18">
        <f>SUM(J94:J102)</f>
        <v>0</v>
      </c>
      <c r="K103" s="18">
        <f>SUM(K94:K102)</f>
        <v>1.73</v>
      </c>
      <c r="L103" s="18">
        <f>SUM(L94:L102)</f>
        <v>210.69</v>
      </c>
      <c r="M103" s="18">
        <f>SUM(M94:M102)</f>
        <v>348.71000000000004</v>
      </c>
      <c r="N103" s="18">
        <f>SUM(N94:N102)</f>
        <v>100.38</v>
      </c>
      <c r="O103" s="18">
        <f>SUM(O94:O102)</f>
        <v>4.3500000000000005</v>
      </c>
    </row>
    <row r="104" spans="1:15" s="10" customFormat="1" ht="12.75">
      <c r="A104" s="32"/>
      <c r="B104" s="32" t="s">
        <v>88</v>
      </c>
      <c r="C104" s="67">
        <f>C103+C92</f>
        <v>1540</v>
      </c>
      <c r="D104" s="34">
        <f>D103+D92</f>
        <v>53.91</v>
      </c>
      <c r="E104" s="34">
        <f>E103+E92</f>
        <v>57.95</v>
      </c>
      <c r="F104" s="34">
        <f>F103+F92</f>
        <v>204.39999999999998</v>
      </c>
      <c r="G104" s="34">
        <f>G103+G92</f>
        <v>1607.6800000000003</v>
      </c>
      <c r="H104" s="34">
        <f>H103+H92</f>
        <v>0.8599999999999999</v>
      </c>
      <c r="I104" s="34">
        <f>I103+I92</f>
        <v>78.28999999999999</v>
      </c>
      <c r="J104" s="34">
        <f>J103+J92</f>
        <v>0.12299999999999998</v>
      </c>
      <c r="K104" s="34">
        <f>K103+K92</f>
        <v>4.6899999999999995</v>
      </c>
      <c r="L104" s="34">
        <f>L103+L92</f>
        <v>458.11</v>
      </c>
      <c r="M104" s="34">
        <f>M103+M92</f>
        <v>862.88</v>
      </c>
      <c r="N104" s="34">
        <f>N103+N92</f>
        <v>262.01</v>
      </c>
      <c r="O104" s="34">
        <f>O103+O92</f>
        <v>13.96</v>
      </c>
    </row>
    <row r="105" spans="1:15" s="10" customFormat="1" ht="12.75" customHeight="1">
      <c r="A105" s="35" t="s">
        <v>89</v>
      </c>
      <c r="B105" s="35"/>
      <c r="C105" s="35"/>
      <c r="D105" s="35"/>
      <c r="E105" s="35"/>
      <c r="F105" s="35"/>
      <c r="G105" s="35"/>
      <c r="H105" s="36"/>
      <c r="I105" s="36"/>
      <c r="J105" s="36"/>
      <c r="K105" s="36"/>
      <c r="L105" s="36"/>
      <c r="M105" s="36"/>
      <c r="N105" s="36"/>
      <c r="O105" s="36"/>
    </row>
    <row r="106" spans="1:15" s="10" customFormat="1" ht="12.75" customHeight="1">
      <c r="A106" s="19" t="s">
        <v>19</v>
      </c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</row>
    <row r="107" spans="1:15" s="10" customFormat="1" ht="39" customHeight="1">
      <c r="A107" s="156">
        <v>182</v>
      </c>
      <c r="B107" s="157" t="s">
        <v>194</v>
      </c>
      <c r="C107" s="160">
        <v>200</v>
      </c>
      <c r="D107" s="160">
        <v>5.1</v>
      </c>
      <c r="E107" s="160">
        <v>10.12</v>
      </c>
      <c r="F107" s="160">
        <v>43.4</v>
      </c>
      <c r="G107" s="160">
        <v>291</v>
      </c>
      <c r="H107" s="160">
        <v>0.06</v>
      </c>
      <c r="I107" s="160">
        <v>1.17</v>
      </c>
      <c r="J107" s="160">
        <v>0.058</v>
      </c>
      <c r="K107" s="160">
        <v>0.21</v>
      </c>
      <c r="L107" s="160">
        <v>130.39</v>
      </c>
      <c r="M107" s="160">
        <v>138.14</v>
      </c>
      <c r="N107" s="160">
        <v>22.12</v>
      </c>
      <c r="O107" s="160">
        <v>0.5</v>
      </c>
    </row>
    <row r="108" spans="1:15" s="10" customFormat="1" ht="12.75">
      <c r="A108" s="156"/>
      <c r="B108" s="162" t="s">
        <v>150</v>
      </c>
      <c r="C108" s="160">
        <v>20</v>
      </c>
      <c r="D108" s="160">
        <v>3.6</v>
      </c>
      <c r="E108" s="160">
        <v>3.3</v>
      </c>
      <c r="F108" s="160">
        <v>4.2</v>
      </c>
      <c r="G108" s="160">
        <v>86.2</v>
      </c>
      <c r="H108" s="160">
        <v>0.02</v>
      </c>
      <c r="I108" s="160">
        <v>0</v>
      </c>
      <c r="J108" s="160">
        <v>0</v>
      </c>
      <c r="K108" s="160">
        <v>0.01</v>
      </c>
      <c r="L108" s="160">
        <v>2.73</v>
      </c>
      <c r="M108" s="160">
        <v>13.08</v>
      </c>
      <c r="N108" s="160">
        <v>3.94</v>
      </c>
      <c r="O108" s="160">
        <v>0.1</v>
      </c>
    </row>
    <row r="109" spans="1:15" s="10" customFormat="1" ht="12.75">
      <c r="A109" s="156">
        <v>15</v>
      </c>
      <c r="B109" s="157" t="s">
        <v>195</v>
      </c>
      <c r="C109" s="160">
        <v>15</v>
      </c>
      <c r="D109" s="160">
        <v>3.48</v>
      </c>
      <c r="E109" s="160">
        <v>4.43</v>
      </c>
      <c r="F109" s="160">
        <v>0</v>
      </c>
      <c r="G109" s="160">
        <v>54</v>
      </c>
      <c r="H109" s="160">
        <v>0.005</v>
      </c>
      <c r="I109" s="160">
        <v>0.1</v>
      </c>
      <c r="J109" s="160">
        <v>0.03</v>
      </c>
      <c r="K109" s="160">
        <v>0.08</v>
      </c>
      <c r="L109" s="160">
        <v>132</v>
      </c>
      <c r="M109" s="160">
        <v>75</v>
      </c>
      <c r="N109" s="160">
        <v>5.25</v>
      </c>
      <c r="O109" s="160">
        <v>0.15</v>
      </c>
    </row>
    <row r="110" spans="1:15" s="10" customFormat="1" ht="12.75">
      <c r="A110" s="156">
        <v>377</v>
      </c>
      <c r="B110" s="157" t="s">
        <v>196</v>
      </c>
      <c r="C110" s="160">
        <v>200</v>
      </c>
      <c r="D110" s="160">
        <v>0.3</v>
      </c>
      <c r="E110" s="160">
        <v>0.1</v>
      </c>
      <c r="F110" s="160">
        <v>15.2</v>
      </c>
      <c r="G110" s="160">
        <v>59</v>
      </c>
      <c r="H110" s="160">
        <v>0</v>
      </c>
      <c r="I110" s="160">
        <v>2.9</v>
      </c>
      <c r="J110" s="160">
        <v>0</v>
      </c>
      <c r="K110" s="160">
        <v>0.01</v>
      </c>
      <c r="L110" s="160">
        <v>7.8</v>
      </c>
      <c r="M110" s="160">
        <v>5.2</v>
      </c>
      <c r="N110" s="160">
        <v>9.7</v>
      </c>
      <c r="O110" s="160">
        <v>0.9</v>
      </c>
    </row>
    <row r="111" spans="1:15" s="16" customFormat="1" ht="12.75" hidden="1">
      <c r="A111" s="187"/>
      <c r="B111" s="188"/>
      <c r="C111" s="189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</row>
    <row r="112" spans="1:15" s="10" customFormat="1" ht="12.75">
      <c r="A112" s="29"/>
      <c r="B112" s="30" t="s">
        <v>25</v>
      </c>
      <c r="C112" s="31">
        <f>SUM(C107:C111)</f>
        <v>435</v>
      </c>
      <c r="D112" s="18">
        <f>SUM(D107:D111)</f>
        <v>12.48</v>
      </c>
      <c r="E112" s="18">
        <f>SUM(E107:E111)</f>
        <v>17.95</v>
      </c>
      <c r="F112" s="18">
        <f>SUM(F107:F111)</f>
        <v>62.8</v>
      </c>
      <c r="G112" s="18">
        <f>SUM(G107:G111)</f>
        <v>490.2</v>
      </c>
      <c r="H112" s="18">
        <f>SUM(H107:H111)</f>
        <v>0.08499999999999999</v>
      </c>
      <c r="I112" s="18">
        <f>SUM(I107:I111)</f>
        <v>4.17</v>
      </c>
      <c r="J112" s="18">
        <f>SUM(J107:J111)</f>
        <v>0.088</v>
      </c>
      <c r="K112" s="18">
        <f>SUM(K107:K111)</f>
        <v>0.31</v>
      </c>
      <c r="L112" s="18">
        <f>SUM(L107:L111)</f>
        <v>272.91999999999996</v>
      </c>
      <c r="M112" s="18">
        <f>SUM(M107:M111)</f>
        <v>231.42</v>
      </c>
      <c r="N112" s="18">
        <f>SUM(N107:N111)</f>
        <v>41.010000000000005</v>
      </c>
      <c r="O112" s="18">
        <f>SUM(O107:O111)</f>
        <v>1.65</v>
      </c>
    </row>
    <row r="113" spans="1:15" s="10" customFormat="1" ht="12.75" customHeight="1">
      <c r="A113" s="19" t="s">
        <v>26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s="10" customFormat="1" ht="15" customHeight="1">
      <c r="A114" s="172"/>
      <c r="B114" s="162" t="s">
        <v>163</v>
      </c>
      <c r="C114" s="160">
        <v>60</v>
      </c>
      <c r="D114" s="160">
        <v>0.6</v>
      </c>
      <c r="E114" s="160">
        <v>0.2</v>
      </c>
      <c r="F114" s="160">
        <v>0.2</v>
      </c>
      <c r="G114" s="160">
        <v>14.4</v>
      </c>
      <c r="H114" s="160">
        <v>0</v>
      </c>
      <c r="I114" s="160">
        <v>15.15</v>
      </c>
      <c r="J114" s="160">
        <v>0.002</v>
      </c>
      <c r="K114" s="160">
        <v>0.2</v>
      </c>
      <c r="L114" s="160">
        <v>18.4</v>
      </c>
      <c r="M114" s="160">
        <v>12</v>
      </c>
      <c r="N114" s="160">
        <v>15.75</v>
      </c>
      <c r="O114" s="160">
        <v>0.6</v>
      </c>
    </row>
    <row r="115" spans="1:15" s="10" customFormat="1" ht="12.75">
      <c r="A115" s="156">
        <v>106</v>
      </c>
      <c r="B115" s="162" t="s">
        <v>197</v>
      </c>
      <c r="C115" s="160">
        <v>250</v>
      </c>
      <c r="D115" s="160">
        <v>1.8</v>
      </c>
      <c r="E115" s="160">
        <v>2.22</v>
      </c>
      <c r="F115" s="160">
        <v>15.39</v>
      </c>
      <c r="G115" s="160">
        <v>106.5</v>
      </c>
      <c r="H115" s="160">
        <v>0.2</v>
      </c>
      <c r="I115" s="160">
        <v>11.08</v>
      </c>
      <c r="J115" s="160">
        <v>0.06</v>
      </c>
      <c r="K115" s="160">
        <v>1.3</v>
      </c>
      <c r="L115" s="160">
        <v>95.8</v>
      </c>
      <c r="M115" s="160">
        <v>143.7</v>
      </c>
      <c r="N115" s="160">
        <v>26</v>
      </c>
      <c r="O115" s="160">
        <v>1.1</v>
      </c>
    </row>
    <row r="116" spans="1:15" s="10" customFormat="1" ht="13.5" customHeight="1" hidden="1">
      <c r="A116" s="11"/>
      <c r="B116" s="7"/>
      <c r="C116" s="8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 s="61" customFormat="1" ht="13.5" customHeight="1" hidden="1">
      <c r="A117" s="69"/>
      <c r="B117" s="60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</row>
    <row r="118" spans="1:15" s="10" customFormat="1" ht="25.5">
      <c r="A118" s="157" t="s">
        <v>176</v>
      </c>
      <c r="B118" s="162" t="s">
        <v>177</v>
      </c>
      <c r="C118" s="160">
        <v>200</v>
      </c>
      <c r="D118" s="160">
        <v>16.3</v>
      </c>
      <c r="E118" s="160">
        <v>18.5</v>
      </c>
      <c r="F118" s="160">
        <v>38.8</v>
      </c>
      <c r="G118" s="160">
        <v>390</v>
      </c>
      <c r="H118" s="160">
        <v>0.2</v>
      </c>
      <c r="I118" s="160">
        <v>10.4</v>
      </c>
      <c r="J118" s="160">
        <v>0</v>
      </c>
      <c r="K118" s="160">
        <v>0</v>
      </c>
      <c r="L118" s="160">
        <v>27.9</v>
      </c>
      <c r="M118" s="160">
        <v>255.2</v>
      </c>
      <c r="N118" s="160">
        <v>53.9</v>
      </c>
      <c r="O118" s="160">
        <v>1.8</v>
      </c>
    </row>
    <row r="119" spans="1:15" s="10" customFormat="1" ht="38.25">
      <c r="A119" s="172"/>
      <c r="B119" s="162" t="s">
        <v>159</v>
      </c>
      <c r="C119" s="160">
        <v>200</v>
      </c>
      <c r="D119" s="160">
        <v>0</v>
      </c>
      <c r="E119" s="160">
        <v>0</v>
      </c>
      <c r="F119" s="160">
        <v>35.4</v>
      </c>
      <c r="G119" s="160">
        <v>140</v>
      </c>
      <c r="H119" s="160">
        <v>0.01</v>
      </c>
      <c r="I119" s="160">
        <v>0.4</v>
      </c>
      <c r="J119" s="160">
        <v>0.002</v>
      </c>
      <c r="K119" s="160">
        <v>0</v>
      </c>
      <c r="L119" s="160">
        <v>25.2</v>
      </c>
      <c r="M119" s="160">
        <v>19.4</v>
      </c>
      <c r="N119" s="160">
        <v>39.6</v>
      </c>
      <c r="O119" s="160">
        <v>0.6</v>
      </c>
    </row>
    <row r="120" spans="1:15" s="10" customFormat="1" ht="12.75">
      <c r="A120" s="157"/>
      <c r="B120" s="162" t="s">
        <v>150</v>
      </c>
      <c r="C120" s="160">
        <v>40</v>
      </c>
      <c r="D120" s="160">
        <v>7.2</v>
      </c>
      <c r="E120" s="160">
        <v>6.6</v>
      </c>
      <c r="F120" s="160">
        <v>8.4</v>
      </c>
      <c r="G120" s="160">
        <v>172.4</v>
      </c>
      <c r="H120" s="160">
        <v>0.04</v>
      </c>
      <c r="I120" s="160">
        <v>0</v>
      </c>
      <c r="J120" s="160">
        <v>0</v>
      </c>
      <c r="K120" s="160">
        <v>0.02</v>
      </c>
      <c r="L120" s="160">
        <v>5.46</v>
      </c>
      <c r="M120" s="160">
        <v>26.16</v>
      </c>
      <c r="N120" s="160">
        <v>7.88</v>
      </c>
      <c r="O120" s="160">
        <v>0.2</v>
      </c>
    </row>
    <row r="121" spans="1:15" s="10" customFormat="1" ht="16.5" customHeight="1" hidden="1">
      <c r="A121" s="179"/>
      <c r="B121" s="178"/>
      <c r="C121" s="179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</row>
    <row r="122" spans="1:15" s="10" customFormat="1" ht="12.75" hidden="1">
      <c r="A122" s="11"/>
      <c r="B122" s="7"/>
      <c r="C122" s="2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s="10" customFormat="1" ht="12.75">
      <c r="A123" s="29"/>
      <c r="B123" s="30" t="s">
        <v>35</v>
      </c>
      <c r="C123" s="31">
        <f>SUM(C114:C122)</f>
        <v>750</v>
      </c>
      <c r="D123" s="18">
        <f>SUM(D114:D122)</f>
        <v>25.900000000000002</v>
      </c>
      <c r="E123" s="18">
        <f>SUM(E114:E122)</f>
        <v>27.52</v>
      </c>
      <c r="F123" s="18">
        <f>SUM(F114:F122)</f>
        <v>98.19</v>
      </c>
      <c r="G123" s="18">
        <f>SUM(G114:G122)</f>
        <v>823.3</v>
      </c>
      <c r="H123" s="18">
        <f>SUM(H114:H122)</f>
        <v>0.45</v>
      </c>
      <c r="I123" s="18">
        <f>SUM(I114:I122)</f>
        <v>37.03</v>
      </c>
      <c r="J123" s="18">
        <f>SUM(J114:J122)</f>
        <v>0.064</v>
      </c>
      <c r="K123" s="18">
        <f>SUM(K114:K122)</f>
        <v>1.52</v>
      </c>
      <c r="L123" s="18">
        <f>SUM(L114:L122)</f>
        <v>172.76</v>
      </c>
      <c r="M123" s="18">
        <f>SUM(M114:M122)</f>
        <v>456.46</v>
      </c>
      <c r="N123" s="18">
        <f>SUM(N114:N122)</f>
        <v>143.13</v>
      </c>
      <c r="O123" s="18">
        <f>SUM(O114:O122)</f>
        <v>4.3</v>
      </c>
    </row>
    <row r="124" spans="1:15" s="10" customFormat="1" ht="12.75">
      <c r="A124" s="71"/>
      <c r="B124" s="71" t="s">
        <v>97</v>
      </c>
      <c r="C124" s="51">
        <f>C123+C112</f>
        <v>1185</v>
      </c>
      <c r="D124" s="34">
        <f>D123+D112</f>
        <v>38.38</v>
      </c>
      <c r="E124" s="34">
        <f>E123+E112</f>
        <v>45.47</v>
      </c>
      <c r="F124" s="34">
        <f>F123+F112</f>
        <v>160.99</v>
      </c>
      <c r="G124" s="34">
        <f>G123+G112</f>
        <v>1313.5</v>
      </c>
      <c r="H124" s="34">
        <f>H123+H112</f>
        <v>0.535</v>
      </c>
      <c r="I124" s="34">
        <f>I123+I112</f>
        <v>41.2</v>
      </c>
      <c r="J124" s="34">
        <f>J123+J112</f>
        <v>0.152</v>
      </c>
      <c r="K124" s="34">
        <f>K123+K112</f>
        <v>1.83</v>
      </c>
      <c r="L124" s="34">
        <f>L123+L112</f>
        <v>445.67999999999995</v>
      </c>
      <c r="M124" s="34">
        <f>M123+M112</f>
        <v>687.88</v>
      </c>
      <c r="N124" s="34">
        <f>N123+N112</f>
        <v>184.14</v>
      </c>
      <c r="O124" s="34">
        <f>O123+O112</f>
        <v>5.949999999999999</v>
      </c>
    </row>
    <row r="125" spans="1:15" s="10" customFormat="1" ht="12.75" customHeight="1">
      <c r="A125" s="35" t="s">
        <v>98</v>
      </c>
      <c r="B125" s="35"/>
      <c r="C125" s="35"/>
      <c r="D125" s="35"/>
      <c r="E125" s="35"/>
      <c r="F125" s="35"/>
      <c r="G125" s="35"/>
      <c r="H125" s="36"/>
      <c r="I125" s="36"/>
      <c r="J125" s="36"/>
      <c r="K125" s="36"/>
      <c r="L125" s="36"/>
      <c r="M125" s="36"/>
      <c r="N125" s="36"/>
      <c r="O125" s="36"/>
    </row>
    <row r="126" spans="1:15" s="10" customFormat="1" ht="12.75" customHeight="1">
      <c r="A126" s="19" t="s">
        <v>19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s="10" customFormat="1" ht="12.75">
      <c r="A127" s="156"/>
      <c r="B127" s="157" t="s">
        <v>198</v>
      </c>
      <c r="C127" s="160">
        <v>180</v>
      </c>
      <c r="D127" s="160">
        <v>28.31</v>
      </c>
      <c r="E127" s="160">
        <v>22.5</v>
      </c>
      <c r="F127" s="160">
        <v>27.43</v>
      </c>
      <c r="G127" s="160">
        <v>428.21</v>
      </c>
      <c r="H127" s="160">
        <v>0.08</v>
      </c>
      <c r="I127" s="160">
        <v>4.74</v>
      </c>
      <c r="J127" s="160">
        <v>0.005</v>
      </c>
      <c r="K127" s="160">
        <v>0.5</v>
      </c>
      <c r="L127" s="160">
        <v>116.22</v>
      </c>
      <c r="M127" s="160">
        <v>134.56</v>
      </c>
      <c r="N127" s="160">
        <v>40.5</v>
      </c>
      <c r="O127" s="160">
        <v>1.08</v>
      </c>
    </row>
    <row r="128" spans="1:15" s="10" customFormat="1" ht="12.75">
      <c r="A128" s="156">
        <v>376</v>
      </c>
      <c r="B128" s="157" t="s">
        <v>40</v>
      </c>
      <c r="C128" s="160">
        <v>200</v>
      </c>
      <c r="D128" s="160">
        <v>0.07</v>
      </c>
      <c r="E128" s="160">
        <v>0.02</v>
      </c>
      <c r="F128" s="160">
        <v>15</v>
      </c>
      <c r="G128" s="160">
        <v>60</v>
      </c>
      <c r="H128" s="160">
        <v>0</v>
      </c>
      <c r="I128" s="160">
        <v>0.03</v>
      </c>
      <c r="J128" s="160">
        <v>0</v>
      </c>
      <c r="K128" s="160">
        <v>0</v>
      </c>
      <c r="L128" s="160">
        <v>11.1</v>
      </c>
      <c r="M128" s="160">
        <v>2.8</v>
      </c>
      <c r="N128" s="160">
        <v>1.4</v>
      </c>
      <c r="O128" s="160">
        <v>0.28</v>
      </c>
    </row>
    <row r="129" spans="1:15" s="61" customFormat="1" ht="12.75">
      <c r="A129" s="156"/>
      <c r="B129" s="162" t="s">
        <v>150</v>
      </c>
      <c r="C129" s="160">
        <v>20</v>
      </c>
      <c r="D129" s="160">
        <v>3.6</v>
      </c>
      <c r="E129" s="160">
        <v>3.3</v>
      </c>
      <c r="F129" s="160">
        <v>4.2</v>
      </c>
      <c r="G129" s="160">
        <v>86.2</v>
      </c>
      <c r="H129" s="160">
        <v>0.02</v>
      </c>
      <c r="I129" s="160">
        <v>0</v>
      </c>
      <c r="J129" s="160">
        <v>0</v>
      </c>
      <c r="K129" s="160">
        <v>0.01</v>
      </c>
      <c r="L129" s="160">
        <v>2.73</v>
      </c>
      <c r="M129" s="160">
        <v>13.08</v>
      </c>
      <c r="N129" s="160">
        <v>3.94</v>
      </c>
      <c r="O129" s="160">
        <v>0.1</v>
      </c>
    </row>
    <row r="130" spans="1:15" s="10" customFormat="1" ht="12.75">
      <c r="A130" s="156">
        <v>14</v>
      </c>
      <c r="B130" s="157" t="s">
        <v>151</v>
      </c>
      <c r="C130" s="160">
        <v>10</v>
      </c>
      <c r="D130" s="160">
        <v>0.08</v>
      </c>
      <c r="E130" s="160">
        <v>7.25</v>
      </c>
      <c r="F130" s="160">
        <v>0.13</v>
      </c>
      <c r="G130" s="160">
        <v>66</v>
      </c>
      <c r="H130" s="160">
        <v>0</v>
      </c>
      <c r="I130" s="160">
        <v>0</v>
      </c>
      <c r="J130" s="160">
        <v>0.04</v>
      </c>
      <c r="K130" s="160">
        <v>0.11</v>
      </c>
      <c r="L130" s="160">
        <v>2.4</v>
      </c>
      <c r="M130" s="160">
        <v>3</v>
      </c>
      <c r="N130" s="160">
        <v>0</v>
      </c>
      <c r="O130" s="160">
        <v>0.02</v>
      </c>
    </row>
    <row r="131" spans="1:16" s="183" customFormat="1" ht="15" customHeight="1">
      <c r="A131" s="191"/>
      <c r="B131" s="157" t="s">
        <v>199</v>
      </c>
      <c r="C131" s="14">
        <v>100</v>
      </c>
      <c r="D131" s="15">
        <v>0.4</v>
      </c>
      <c r="E131" s="15">
        <v>0.4</v>
      </c>
      <c r="F131" s="15">
        <v>9.6</v>
      </c>
      <c r="G131" s="39">
        <v>47</v>
      </c>
      <c r="H131" s="39">
        <v>0.03</v>
      </c>
      <c r="I131" s="39">
        <v>10</v>
      </c>
      <c r="J131" s="50">
        <v>0</v>
      </c>
      <c r="K131" s="39">
        <v>0.2</v>
      </c>
      <c r="L131" s="39">
        <v>16</v>
      </c>
      <c r="M131" s="39">
        <v>11</v>
      </c>
      <c r="N131" s="39">
        <v>9</v>
      </c>
      <c r="O131" s="39">
        <v>2.2</v>
      </c>
      <c r="P131" s="182"/>
    </row>
    <row r="132" spans="1:15" s="10" customFormat="1" ht="12.75" hidden="1">
      <c r="A132" s="8"/>
      <c r="B132" s="7"/>
      <c r="C132" s="8"/>
      <c r="D132" s="9"/>
      <c r="E132" s="9"/>
      <c r="F132" s="9"/>
      <c r="G132" s="9"/>
      <c r="H132" s="9"/>
      <c r="I132" s="9"/>
      <c r="J132" s="11"/>
      <c r="K132" s="11"/>
      <c r="L132" s="9"/>
      <c r="M132" s="11"/>
      <c r="N132" s="9"/>
      <c r="O132" s="9"/>
    </row>
    <row r="133" spans="2:15" s="10" customFormat="1" ht="12.75">
      <c r="B133" s="30" t="s">
        <v>25</v>
      </c>
      <c r="C133" s="31">
        <f>SUM(C127:C132)</f>
        <v>510</v>
      </c>
      <c r="D133" s="18">
        <f>SUM(D127:D132)</f>
        <v>32.46</v>
      </c>
      <c r="E133" s="18">
        <f>SUM(E127:E132)</f>
        <v>33.47</v>
      </c>
      <c r="F133" s="18">
        <f>SUM(F127:F132)</f>
        <v>56.36</v>
      </c>
      <c r="G133" s="18">
        <f>SUM(G127:G132)</f>
        <v>687.41</v>
      </c>
      <c r="H133" s="18">
        <f>SUM(H127:H132)</f>
        <v>0.13</v>
      </c>
      <c r="I133" s="18">
        <f>SUM(I127:I132)</f>
        <v>14.77</v>
      </c>
      <c r="J133" s="18">
        <f>SUM(J127:J132)</f>
        <v>0.045</v>
      </c>
      <c r="K133" s="18">
        <f>SUM(K127:K132)</f>
        <v>0.8200000000000001</v>
      </c>
      <c r="L133" s="18">
        <f>SUM(L127:L132)</f>
        <v>148.45</v>
      </c>
      <c r="M133" s="18">
        <f>SUM(M127:M132)</f>
        <v>164.44</v>
      </c>
      <c r="N133" s="18">
        <f>SUM(N127:N132)</f>
        <v>54.84</v>
      </c>
      <c r="O133" s="18">
        <f>SUM(O127:O132)</f>
        <v>3.68</v>
      </c>
    </row>
    <row r="134" spans="1:15" s="10" customFormat="1" ht="15" customHeight="1">
      <c r="A134" s="19" t="s">
        <v>26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s="10" customFormat="1" ht="12.75" hidden="1">
      <c r="A135" s="156"/>
      <c r="B135" s="162"/>
      <c r="C135" s="160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</row>
    <row r="136" spans="1:15" s="10" customFormat="1" ht="25.5">
      <c r="A136" s="156">
        <v>102</v>
      </c>
      <c r="B136" s="162" t="s">
        <v>200</v>
      </c>
      <c r="C136" s="160">
        <v>250</v>
      </c>
      <c r="D136" s="160">
        <v>4.9</v>
      </c>
      <c r="E136" s="160">
        <v>5.33</v>
      </c>
      <c r="F136" s="160">
        <v>19.93</v>
      </c>
      <c r="G136" s="160">
        <v>144.43</v>
      </c>
      <c r="H136" s="160">
        <v>0.015</v>
      </c>
      <c r="I136" s="160">
        <v>2.83</v>
      </c>
      <c r="J136" s="160">
        <v>0</v>
      </c>
      <c r="K136" s="160">
        <v>2.45</v>
      </c>
      <c r="L136" s="160">
        <v>42.68</v>
      </c>
      <c r="M136" s="160">
        <v>137.78</v>
      </c>
      <c r="N136" s="160">
        <v>38.25</v>
      </c>
      <c r="O136" s="160">
        <v>1.83</v>
      </c>
    </row>
    <row r="137" spans="1:15" s="10" customFormat="1" ht="12.75">
      <c r="A137" s="156" t="s">
        <v>156</v>
      </c>
      <c r="B137" s="157" t="s">
        <v>157</v>
      </c>
      <c r="C137" s="160">
        <v>80</v>
      </c>
      <c r="D137" s="160">
        <v>14.8</v>
      </c>
      <c r="E137" s="160">
        <v>15.6</v>
      </c>
      <c r="F137" s="160">
        <v>0</v>
      </c>
      <c r="G137" s="160">
        <v>205.3</v>
      </c>
      <c r="H137" s="160">
        <v>0.1</v>
      </c>
      <c r="I137" s="160">
        <v>8.8</v>
      </c>
      <c r="J137" s="160">
        <v>0</v>
      </c>
      <c r="K137" s="160">
        <v>0</v>
      </c>
      <c r="L137" s="160">
        <v>23.7</v>
      </c>
      <c r="M137" s="160">
        <v>187.6</v>
      </c>
      <c r="N137" s="160">
        <v>22.8</v>
      </c>
      <c r="O137" s="160">
        <v>4.82</v>
      </c>
    </row>
    <row r="138" spans="1:15" s="10" customFormat="1" ht="25.5">
      <c r="A138" s="156">
        <v>302</v>
      </c>
      <c r="B138" s="162" t="s">
        <v>75</v>
      </c>
      <c r="C138" s="160">
        <v>150</v>
      </c>
      <c r="D138" s="160">
        <v>4.7</v>
      </c>
      <c r="E138" s="160">
        <v>4.1</v>
      </c>
      <c r="F138" s="160">
        <v>30.88</v>
      </c>
      <c r="G138" s="160">
        <v>182.55</v>
      </c>
      <c r="H138" s="160">
        <v>0.2</v>
      </c>
      <c r="I138" s="160">
        <v>0</v>
      </c>
      <c r="J138" s="160">
        <v>0</v>
      </c>
      <c r="K138" s="160">
        <v>0</v>
      </c>
      <c r="L138" s="160">
        <v>39.2</v>
      </c>
      <c r="M138" s="160">
        <v>210</v>
      </c>
      <c r="N138" s="160">
        <v>14</v>
      </c>
      <c r="O138" s="160">
        <v>5.01</v>
      </c>
    </row>
    <row r="139" spans="1:16" s="10" customFormat="1" ht="25.5">
      <c r="A139" s="156">
        <v>352</v>
      </c>
      <c r="B139" s="162" t="s">
        <v>201</v>
      </c>
      <c r="C139" s="160">
        <v>200</v>
      </c>
      <c r="D139" s="160">
        <v>0.24</v>
      </c>
      <c r="E139" s="160">
        <v>0.12</v>
      </c>
      <c r="F139" s="160">
        <v>35.76</v>
      </c>
      <c r="G139" s="160">
        <v>145.08</v>
      </c>
      <c r="H139" s="160">
        <v>0</v>
      </c>
      <c r="I139" s="160">
        <v>18</v>
      </c>
      <c r="J139" s="160">
        <v>0</v>
      </c>
      <c r="K139" s="160">
        <v>0.18</v>
      </c>
      <c r="L139" s="160">
        <v>8.2</v>
      </c>
      <c r="M139" s="160">
        <v>6.42</v>
      </c>
      <c r="N139" s="160">
        <v>0.96</v>
      </c>
      <c r="O139" s="160">
        <v>0.28</v>
      </c>
      <c r="P139" s="155"/>
    </row>
    <row r="140" spans="1:15" s="10" customFormat="1" ht="14.25" customHeight="1">
      <c r="A140" s="157"/>
      <c r="B140" s="162" t="s">
        <v>150</v>
      </c>
      <c r="C140" s="160">
        <v>40</v>
      </c>
      <c r="D140" s="160">
        <v>7.2</v>
      </c>
      <c r="E140" s="160">
        <v>6.6</v>
      </c>
      <c r="F140" s="160">
        <v>8.4</v>
      </c>
      <c r="G140" s="160">
        <v>172.4</v>
      </c>
      <c r="H140" s="160">
        <v>0.04</v>
      </c>
      <c r="I140" s="160">
        <v>0</v>
      </c>
      <c r="J140" s="160">
        <v>0</v>
      </c>
      <c r="K140" s="160">
        <v>0.02</v>
      </c>
      <c r="L140" s="160">
        <v>5.46</v>
      </c>
      <c r="M140" s="160">
        <v>26.16</v>
      </c>
      <c r="N140" s="160">
        <v>7.88</v>
      </c>
      <c r="O140" s="160">
        <v>0.2</v>
      </c>
    </row>
    <row r="141" spans="1:15" s="10" customFormat="1" ht="12.75">
      <c r="A141" s="192"/>
      <c r="B141" s="174" t="s">
        <v>35</v>
      </c>
      <c r="C141" s="175">
        <f>SUM(C135:C140)</f>
        <v>720</v>
      </c>
      <c r="D141" s="176">
        <f>SUM(D135:D140)</f>
        <v>31.839999999999996</v>
      </c>
      <c r="E141" s="176">
        <f>SUM(E135:E140)</f>
        <v>31.75</v>
      </c>
      <c r="F141" s="176">
        <f>SUM(F135:F140)</f>
        <v>94.97</v>
      </c>
      <c r="G141" s="176">
        <f>SUM(G135:G140)</f>
        <v>849.76</v>
      </c>
      <c r="H141" s="176">
        <f>SUM(H135:H140)</f>
        <v>0.35500000000000004</v>
      </c>
      <c r="I141" s="176">
        <f>SUM(I135:I140)</f>
        <v>29.630000000000003</v>
      </c>
      <c r="J141" s="176">
        <f>SUM(J135:J140)</f>
        <v>0</v>
      </c>
      <c r="K141" s="176">
        <f>SUM(K135:K140)</f>
        <v>2.6500000000000004</v>
      </c>
      <c r="L141" s="176">
        <f>SUM(L135:L140)</f>
        <v>119.24000000000001</v>
      </c>
      <c r="M141" s="176">
        <f>SUM(M135:M140)</f>
        <v>567.96</v>
      </c>
      <c r="N141" s="176">
        <f>SUM(N135:N140)</f>
        <v>83.89</v>
      </c>
      <c r="O141" s="176">
        <f>SUM(O135:O140)</f>
        <v>12.139999999999999</v>
      </c>
    </row>
    <row r="142" spans="1:15" s="10" customFormat="1" ht="12.75">
      <c r="A142" s="80"/>
      <c r="B142" s="32" t="s">
        <v>103</v>
      </c>
      <c r="C142" s="51">
        <f>C141+C133</f>
        <v>1230</v>
      </c>
      <c r="D142" s="34">
        <f>D141+D133</f>
        <v>64.3</v>
      </c>
      <c r="E142" s="34">
        <f>E141+E133</f>
        <v>65.22</v>
      </c>
      <c r="F142" s="34">
        <f>F141+F133</f>
        <v>151.32999999999998</v>
      </c>
      <c r="G142" s="34">
        <f>G141+G133</f>
        <v>1537.17</v>
      </c>
      <c r="H142" s="34">
        <f>H141+H133</f>
        <v>0.48500000000000004</v>
      </c>
      <c r="I142" s="34">
        <f>I141+I133</f>
        <v>44.400000000000006</v>
      </c>
      <c r="J142" s="34">
        <f>J141+J133</f>
        <v>0.045</v>
      </c>
      <c r="K142" s="34">
        <f>K141+K133</f>
        <v>3.4700000000000006</v>
      </c>
      <c r="L142" s="34">
        <f>L141+L133</f>
        <v>267.69</v>
      </c>
      <c r="M142" s="34">
        <f>M141+M133</f>
        <v>732.4000000000001</v>
      </c>
      <c r="N142" s="34">
        <f>N141+N133</f>
        <v>138.73000000000002</v>
      </c>
      <c r="O142" s="34">
        <f>O141+O133</f>
        <v>15.819999999999999</v>
      </c>
    </row>
    <row r="143" spans="1:15" s="10" customFormat="1" ht="12.75" customHeight="1">
      <c r="A143" s="35" t="s">
        <v>104</v>
      </c>
      <c r="B143" s="35"/>
      <c r="C143" s="35"/>
      <c r="D143" s="35"/>
      <c r="E143" s="35"/>
      <c r="F143" s="35"/>
      <c r="G143" s="35"/>
      <c r="H143" s="36"/>
      <c r="I143" s="36"/>
      <c r="J143" s="36"/>
      <c r="K143" s="36"/>
      <c r="L143" s="36"/>
      <c r="M143" s="36"/>
      <c r="N143" s="36"/>
      <c r="O143" s="36"/>
    </row>
    <row r="144" spans="1:15" s="10" customFormat="1" ht="12.75" customHeight="1">
      <c r="A144" s="19" t="s">
        <v>19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s="10" customFormat="1" ht="16.5" customHeight="1">
      <c r="A145" s="156">
        <v>227</v>
      </c>
      <c r="B145" s="157" t="s">
        <v>202</v>
      </c>
      <c r="C145" s="160">
        <v>80</v>
      </c>
      <c r="D145" s="160">
        <v>13.8</v>
      </c>
      <c r="E145" s="160">
        <v>7.1</v>
      </c>
      <c r="F145" s="160">
        <v>0.17</v>
      </c>
      <c r="G145" s="160">
        <v>122.2</v>
      </c>
      <c r="H145" s="160">
        <v>0.07</v>
      </c>
      <c r="I145" s="160">
        <v>0.62</v>
      </c>
      <c r="J145" s="160">
        <v>0.05</v>
      </c>
      <c r="K145" s="160">
        <v>0.47</v>
      </c>
      <c r="L145" s="160">
        <v>28.87</v>
      </c>
      <c r="M145" s="160">
        <v>151.11</v>
      </c>
      <c r="N145" s="160">
        <v>22.9</v>
      </c>
      <c r="O145" s="160">
        <v>0.63</v>
      </c>
    </row>
    <row r="146" spans="1:15" s="10" customFormat="1" ht="15.75" customHeight="1">
      <c r="A146" s="156">
        <v>312</v>
      </c>
      <c r="B146" s="162" t="s">
        <v>168</v>
      </c>
      <c r="C146" s="160">
        <v>150</v>
      </c>
      <c r="D146" s="160">
        <v>3.08</v>
      </c>
      <c r="E146" s="160">
        <v>2.33</v>
      </c>
      <c r="F146" s="160">
        <v>19.13</v>
      </c>
      <c r="G146" s="160">
        <v>109.73</v>
      </c>
      <c r="H146" s="160">
        <v>0.14</v>
      </c>
      <c r="I146" s="160">
        <v>3.75</v>
      </c>
      <c r="J146" s="160">
        <v>0.033</v>
      </c>
      <c r="K146" s="160">
        <v>0.15</v>
      </c>
      <c r="L146" s="160">
        <v>36.25</v>
      </c>
      <c r="M146" s="160">
        <v>76.95</v>
      </c>
      <c r="N146" s="160">
        <v>26.7</v>
      </c>
      <c r="O146" s="160">
        <v>0.86</v>
      </c>
    </row>
    <row r="147" spans="1:15" s="10" customFormat="1" ht="12.75">
      <c r="A147" s="156"/>
      <c r="B147" s="157" t="s">
        <v>203</v>
      </c>
      <c r="C147" s="160">
        <v>200</v>
      </c>
      <c r="D147" s="160">
        <v>4.08</v>
      </c>
      <c r="E147" s="160">
        <v>3.54</v>
      </c>
      <c r="F147" s="160">
        <v>1.58</v>
      </c>
      <c r="G147" s="160">
        <v>54.52</v>
      </c>
      <c r="H147" s="160">
        <v>0.06</v>
      </c>
      <c r="I147" s="160">
        <v>1.59</v>
      </c>
      <c r="J147" s="160">
        <v>0.02</v>
      </c>
      <c r="K147" s="160"/>
      <c r="L147" s="160">
        <v>152.22</v>
      </c>
      <c r="M147" s="160">
        <v>124.56</v>
      </c>
      <c r="N147" s="160">
        <v>21.34</v>
      </c>
      <c r="O147" s="160">
        <v>0.48</v>
      </c>
    </row>
    <row r="148" spans="1:15" s="10" customFormat="1" ht="12.75">
      <c r="A148" s="156"/>
      <c r="B148" s="162" t="s">
        <v>150</v>
      </c>
      <c r="C148" s="160">
        <v>20</v>
      </c>
      <c r="D148" s="160">
        <v>3.6</v>
      </c>
      <c r="E148" s="160">
        <v>3.3</v>
      </c>
      <c r="F148" s="160">
        <v>4.2</v>
      </c>
      <c r="G148" s="160">
        <v>86.2</v>
      </c>
      <c r="H148" s="160">
        <v>0.02</v>
      </c>
      <c r="I148" s="160">
        <v>0</v>
      </c>
      <c r="J148" s="160">
        <v>0</v>
      </c>
      <c r="K148" s="160">
        <v>0.01</v>
      </c>
      <c r="L148" s="160">
        <v>2.73</v>
      </c>
      <c r="M148" s="160">
        <v>13.08</v>
      </c>
      <c r="N148" s="160">
        <v>3.94</v>
      </c>
      <c r="O148" s="160">
        <v>0.1</v>
      </c>
    </row>
    <row r="149" spans="1:15" s="10" customFormat="1" ht="12.75">
      <c r="A149" s="156">
        <v>14</v>
      </c>
      <c r="B149" s="157" t="s">
        <v>151</v>
      </c>
      <c r="C149" s="160">
        <v>10</v>
      </c>
      <c r="D149" s="160">
        <v>0.08</v>
      </c>
      <c r="E149" s="160">
        <v>7.25</v>
      </c>
      <c r="F149" s="160">
        <v>0.13</v>
      </c>
      <c r="G149" s="160">
        <v>66</v>
      </c>
      <c r="H149" s="160">
        <v>0</v>
      </c>
      <c r="I149" s="160">
        <v>0</v>
      </c>
      <c r="J149" s="160">
        <v>0.04</v>
      </c>
      <c r="K149" s="160">
        <v>0.11</v>
      </c>
      <c r="L149" s="160">
        <v>2.4</v>
      </c>
      <c r="M149" s="160">
        <v>3</v>
      </c>
      <c r="N149" s="160">
        <v>0</v>
      </c>
      <c r="O149" s="160">
        <v>0.02</v>
      </c>
    </row>
    <row r="150" spans="1:16" s="183" customFormat="1" ht="12.75">
      <c r="A150" s="193"/>
      <c r="B150" s="157" t="s">
        <v>199</v>
      </c>
      <c r="C150" s="14">
        <v>100</v>
      </c>
      <c r="D150" s="15">
        <v>0.4</v>
      </c>
      <c r="E150" s="15">
        <v>0.4</v>
      </c>
      <c r="F150" s="15">
        <v>9.6</v>
      </c>
      <c r="G150" s="39">
        <v>47</v>
      </c>
      <c r="H150" s="39">
        <v>0.03</v>
      </c>
      <c r="I150" s="39">
        <v>10</v>
      </c>
      <c r="J150" s="50">
        <v>0</v>
      </c>
      <c r="K150" s="39">
        <v>0.2</v>
      </c>
      <c r="L150" s="39">
        <v>16</v>
      </c>
      <c r="M150" s="39">
        <v>11</v>
      </c>
      <c r="N150" s="39">
        <v>9</v>
      </c>
      <c r="O150" s="39">
        <v>2.2</v>
      </c>
      <c r="P150" s="182"/>
    </row>
    <row r="151" spans="2:15" s="16" customFormat="1" ht="12.75">
      <c r="B151" s="56" t="s">
        <v>25</v>
      </c>
      <c r="C151" s="57">
        <f>SUM(C145:C150)</f>
        <v>560</v>
      </c>
      <c r="D151" s="58">
        <f>SUM(D145:D150)</f>
        <v>25.04</v>
      </c>
      <c r="E151" s="58">
        <f>SUM(E145:E150)</f>
        <v>23.92</v>
      </c>
      <c r="F151" s="58">
        <f>SUM(F145:F150)</f>
        <v>34.81</v>
      </c>
      <c r="G151" s="58">
        <f>SUM(G145:G150)</f>
        <v>485.65</v>
      </c>
      <c r="H151" s="58">
        <f>SUM(H145:H150)</f>
        <v>0.32</v>
      </c>
      <c r="I151" s="58">
        <f>SUM(I145:I150)</f>
        <v>15.959999999999999</v>
      </c>
      <c r="J151" s="58">
        <f>SUM(J145:J150)</f>
        <v>0.14300000000000002</v>
      </c>
      <c r="K151" s="58">
        <f>SUM(K145:K150)</f>
        <v>0.94</v>
      </c>
      <c r="L151" s="58">
        <f>SUM(L145:L150)</f>
        <v>238.47</v>
      </c>
      <c r="M151" s="58">
        <f>SUM(M145:M150)</f>
        <v>379.70000000000005</v>
      </c>
      <c r="N151" s="58">
        <f>SUM(N145:N150)</f>
        <v>83.88</v>
      </c>
      <c r="O151" s="58">
        <f>SUM(O145:O150)</f>
        <v>4.29</v>
      </c>
    </row>
    <row r="152" spans="1:15" s="10" customFormat="1" ht="12.75" customHeight="1">
      <c r="A152" s="19" t="s">
        <v>26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ht="17.25" customHeight="1">
      <c r="A153" s="156"/>
      <c r="B153" s="162" t="s">
        <v>204</v>
      </c>
      <c r="C153" s="160">
        <v>60</v>
      </c>
      <c r="D153" s="160">
        <v>0.6</v>
      </c>
      <c r="E153" s="160">
        <v>4.2</v>
      </c>
      <c r="F153" s="160">
        <v>5.1</v>
      </c>
      <c r="G153" s="160">
        <v>60.6</v>
      </c>
      <c r="H153" s="160">
        <v>0.02</v>
      </c>
      <c r="I153" s="160">
        <v>8.4</v>
      </c>
      <c r="J153" s="160">
        <v>0</v>
      </c>
      <c r="K153" s="160">
        <v>0</v>
      </c>
      <c r="L153" s="160">
        <v>24.6</v>
      </c>
      <c r="M153" s="160">
        <v>22.2</v>
      </c>
      <c r="N153" s="160">
        <v>9</v>
      </c>
      <c r="O153" s="160">
        <v>0.42</v>
      </c>
    </row>
    <row r="154" spans="1:15" s="10" customFormat="1" ht="25.5">
      <c r="A154" s="156">
        <v>111</v>
      </c>
      <c r="B154" s="162" t="s">
        <v>205</v>
      </c>
      <c r="C154" s="160">
        <v>250</v>
      </c>
      <c r="D154" s="160">
        <v>4.1</v>
      </c>
      <c r="E154" s="160">
        <v>6.3</v>
      </c>
      <c r="F154" s="160">
        <v>50.8</v>
      </c>
      <c r="G154" s="160">
        <v>295.2</v>
      </c>
      <c r="H154" s="160">
        <v>0.1</v>
      </c>
      <c r="I154" s="160">
        <v>0.5</v>
      </c>
      <c r="J154" s="160">
        <v>0.023</v>
      </c>
      <c r="K154" s="160">
        <v>0.3</v>
      </c>
      <c r="L154" s="160">
        <v>197.3</v>
      </c>
      <c r="M154" s="160">
        <v>166.9</v>
      </c>
      <c r="N154" s="160">
        <v>24.9</v>
      </c>
      <c r="O154" s="160">
        <v>0.5</v>
      </c>
    </row>
    <row r="155" spans="1:15" s="10" customFormat="1" ht="25.5">
      <c r="A155" s="156" t="s">
        <v>166</v>
      </c>
      <c r="B155" s="162" t="s">
        <v>206</v>
      </c>
      <c r="C155" s="160">
        <v>85</v>
      </c>
      <c r="D155" s="160">
        <v>18</v>
      </c>
      <c r="E155" s="160">
        <v>15.5</v>
      </c>
      <c r="F155" s="160">
        <v>0</v>
      </c>
      <c r="G155" s="160">
        <v>211</v>
      </c>
      <c r="H155" s="160">
        <v>0.1</v>
      </c>
      <c r="I155" s="160">
        <v>2.2</v>
      </c>
      <c r="J155" s="160">
        <v>0.3</v>
      </c>
      <c r="K155" s="160">
        <v>0</v>
      </c>
      <c r="L155" s="160">
        <v>11.5</v>
      </c>
      <c r="M155" s="160">
        <v>202.2</v>
      </c>
      <c r="N155" s="160">
        <v>27.5</v>
      </c>
      <c r="O155" s="160">
        <v>1.4</v>
      </c>
    </row>
    <row r="156" spans="1:15" s="10" customFormat="1" ht="12.75">
      <c r="A156" s="156">
        <v>304</v>
      </c>
      <c r="B156" s="162" t="s">
        <v>92</v>
      </c>
      <c r="C156" s="160">
        <v>150</v>
      </c>
      <c r="D156" s="160">
        <v>3.67</v>
      </c>
      <c r="E156" s="160">
        <v>5.42</v>
      </c>
      <c r="F156" s="160">
        <v>36.67</v>
      </c>
      <c r="G156" s="160" t="s">
        <v>207</v>
      </c>
      <c r="H156" s="160">
        <v>0.03</v>
      </c>
      <c r="I156" s="160">
        <v>0</v>
      </c>
      <c r="J156" s="160">
        <v>0.027</v>
      </c>
      <c r="K156" s="160">
        <v>0.6</v>
      </c>
      <c r="L156" s="160">
        <v>2.61</v>
      </c>
      <c r="M156" s="160">
        <v>61.5</v>
      </c>
      <c r="N156" s="160">
        <v>19.01</v>
      </c>
      <c r="O156" s="160">
        <v>0.53</v>
      </c>
    </row>
    <row r="157" spans="1:15" s="61" customFormat="1" ht="27.75" customHeight="1">
      <c r="A157" s="156">
        <v>342</v>
      </c>
      <c r="B157" s="162" t="s">
        <v>208</v>
      </c>
      <c r="C157" s="160">
        <v>200</v>
      </c>
      <c r="D157" s="160">
        <v>0.2</v>
      </c>
      <c r="E157" s="160">
        <v>0.2</v>
      </c>
      <c r="F157" s="160">
        <v>21.2</v>
      </c>
      <c r="G157" s="160">
        <v>115</v>
      </c>
      <c r="H157" s="160">
        <v>0.01</v>
      </c>
      <c r="I157" s="160">
        <v>9.6</v>
      </c>
      <c r="J157" s="160">
        <v>0</v>
      </c>
      <c r="K157" s="160" t="s">
        <v>209</v>
      </c>
      <c r="L157" s="160">
        <v>49.3</v>
      </c>
      <c r="M157" s="160">
        <v>6.42</v>
      </c>
      <c r="N157" s="160">
        <v>4</v>
      </c>
      <c r="O157" s="160">
        <v>0.8</v>
      </c>
    </row>
    <row r="158" spans="1:15" s="10" customFormat="1" ht="12.75">
      <c r="A158" s="157"/>
      <c r="B158" s="162" t="s">
        <v>150</v>
      </c>
      <c r="C158" s="160">
        <v>40</v>
      </c>
      <c r="D158" s="160">
        <v>7.2</v>
      </c>
      <c r="E158" s="160">
        <v>6.6</v>
      </c>
      <c r="F158" s="160">
        <v>8.4</v>
      </c>
      <c r="G158" s="160">
        <v>172.4</v>
      </c>
      <c r="H158" s="160">
        <v>0.04</v>
      </c>
      <c r="I158" s="160">
        <v>0</v>
      </c>
      <c r="J158" s="160">
        <v>0</v>
      </c>
      <c r="K158" s="160">
        <v>0.02</v>
      </c>
      <c r="L158" s="160">
        <v>5.46</v>
      </c>
      <c r="M158" s="160">
        <v>26.16</v>
      </c>
      <c r="N158" s="160">
        <v>7.88</v>
      </c>
      <c r="O158" s="160">
        <v>0.2</v>
      </c>
    </row>
    <row r="159" spans="1:15" s="10" customFormat="1" ht="20.25" customHeight="1" hidden="1">
      <c r="A159" s="194"/>
      <c r="B159" s="178"/>
      <c r="C159" s="179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</row>
    <row r="160" spans="1:15" s="10" customFormat="1" ht="12.75" hidden="1">
      <c r="A160" s="8"/>
      <c r="B160" s="7"/>
      <c r="C160" s="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s="10" customFormat="1" ht="12.75" hidden="1">
      <c r="A161" s="8"/>
      <c r="B161" s="7"/>
      <c r="C161" s="2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s="10" customFormat="1" ht="12.75">
      <c r="A162" s="80"/>
      <c r="B162" s="30" t="s">
        <v>35</v>
      </c>
      <c r="C162" s="31">
        <f>SUM(C153:C161)</f>
        <v>785</v>
      </c>
      <c r="D162" s="18">
        <f>SUM(D153:D161)</f>
        <v>33.77</v>
      </c>
      <c r="E162" s="18">
        <f>SUM(E153:E161)</f>
        <v>38.22</v>
      </c>
      <c r="F162" s="18">
        <f>SUM(F153:F161)</f>
        <v>122.17</v>
      </c>
      <c r="G162" s="18">
        <f>SUM(G153:G161)</f>
        <v>854.1999999999999</v>
      </c>
      <c r="H162" s="18">
        <f>SUM(H153:H161)</f>
        <v>0.30000000000000004</v>
      </c>
      <c r="I162" s="18">
        <f>SUM(I153:I161)</f>
        <v>20.700000000000003</v>
      </c>
      <c r="J162" s="18">
        <f>SUM(J153:J161)</f>
        <v>0.35000000000000003</v>
      </c>
      <c r="K162" s="18">
        <f>SUM(K153:K161)</f>
        <v>0.9199999999999999</v>
      </c>
      <c r="L162" s="18">
        <f>SUM(L153:L161)</f>
        <v>290.77000000000004</v>
      </c>
      <c r="M162" s="18">
        <f>SUM(M153:M161)</f>
        <v>485.38000000000005</v>
      </c>
      <c r="N162" s="18">
        <f>SUM(N153:N161)</f>
        <v>92.28999999999999</v>
      </c>
      <c r="O162" s="18">
        <f>SUM(O153:O161)</f>
        <v>3.8499999999999996</v>
      </c>
    </row>
    <row r="163" spans="1:15" s="10" customFormat="1" ht="12.75">
      <c r="A163" s="80"/>
      <c r="B163" s="32" t="s">
        <v>112</v>
      </c>
      <c r="C163" s="51">
        <f>C162+C151</f>
        <v>1345</v>
      </c>
      <c r="D163" s="34">
        <f>D162+D151</f>
        <v>58.81</v>
      </c>
      <c r="E163" s="34">
        <f>E162+E151</f>
        <v>62.14</v>
      </c>
      <c r="F163" s="34">
        <f>F162+F151</f>
        <v>156.98000000000002</v>
      </c>
      <c r="G163" s="34">
        <f>G162+G151</f>
        <v>1339.85</v>
      </c>
      <c r="H163" s="34">
        <f>H162+H151</f>
        <v>0.6200000000000001</v>
      </c>
      <c r="I163" s="34">
        <f>I162+I151</f>
        <v>36.660000000000004</v>
      </c>
      <c r="J163" s="34">
        <f>J162+J151</f>
        <v>0.49300000000000005</v>
      </c>
      <c r="K163" s="34">
        <f>K162+K151</f>
        <v>1.8599999999999999</v>
      </c>
      <c r="L163" s="34">
        <f>L162+L151</f>
        <v>529.24</v>
      </c>
      <c r="M163" s="34">
        <f>M162+M151</f>
        <v>865.0800000000002</v>
      </c>
      <c r="N163" s="34">
        <f>N162+N151</f>
        <v>176.17</v>
      </c>
      <c r="O163" s="34">
        <f>O162+O151</f>
        <v>8.14</v>
      </c>
    </row>
    <row r="164" spans="1:15" s="10" customFormat="1" ht="12.75" customHeight="1">
      <c r="A164" s="35" t="s">
        <v>113</v>
      </c>
      <c r="B164" s="35"/>
      <c r="C164" s="35"/>
      <c r="D164" s="35"/>
      <c r="E164" s="35"/>
      <c r="F164" s="35"/>
      <c r="G164" s="35"/>
      <c r="H164" s="36"/>
      <c r="I164" s="36"/>
      <c r="J164" s="36"/>
      <c r="K164" s="36"/>
      <c r="L164" s="36"/>
      <c r="M164" s="36"/>
      <c r="N164" s="36"/>
      <c r="O164" s="36"/>
    </row>
    <row r="165" spans="1:15" s="10" customFormat="1" ht="12.75" customHeight="1">
      <c r="A165" s="19" t="s">
        <v>19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s="10" customFormat="1" ht="12.75">
      <c r="A166" s="156">
        <v>211</v>
      </c>
      <c r="B166" s="157" t="s">
        <v>210</v>
      </c>
      <c r="C166" s="160">
        <v>150</v>
      </c>
      <c r="D166" s="160">
        <v>15</v>
      </c>
      <c r="E166" s="160">
        <v>18</v>
      </c>
      <c r="F166" s="160">
        <v>3.7</v>
      </c>
      <c r="G166" s="160">
        <v>237</v>
      </c>
      <c r="H166" s="160">
        <v>0.09</v>
      </c>
      <c r="I166" s="160">
        <v>3.9</v>
      </c>
      <c r="J166" s="160">
        <v>0.24</v>
      </c>
      <c r="K166" s="160">
        <v>0.3</v>
      </c>
      <c r="L166" s="160">
        <v>248.6</v>
      </c>
      <c r="M166" s="160">
        <v>300.3</v>
      </c>
      <c r="N166" s="160">
        <v>21.8</v>
      </c>
      <c r="O166" s="160">
        <v>3</v>
      </c>
    </row>
    <row r="167" spans="1:15" s="10" customFormat="1" ht="12.75">
      <c r="A167" s="156">
        <v>377</v>
      </c>
      <c r="B167" s="157" t="s">
        <v>196</v>
      </c>
      <c r="C167" s="160">
        <v>200</v>
      </c>
      <c r="D167" s="160">
        <v>0.3</v>
      </c>
      <c r="E167" s="160">
        <v>0.1</v>
      </c>
      <c r="F167" s="160">
        <v>15.2</v>
      </c>
      <c r="G167" s="160">
        <v>59</v>
      </c>
      <c r="H167" s="160">
        <v>0</v>
      </c>
      <c r="I167" s="160">
        <v>2.9</v>
      </c>
      <c r="J167" s="160">
        <v>0</v>
      </c>
      <c r="K167" s="160">
        <v>0.01</v>
      </c>
      <c r="L167" s="160">
        <v>7.8</v>
      </c>
      <c r="M167" s="160">
        <v>5.2</v>
      </c>
      <c r="N167" s="160">
        <v>9.7</v>
      </c>
      <c r="O167" s="160">
        <v>0.9</v>
      </c>
    </row>
    <row r="168" spans="1:15" s="10" customFormat="1" ht="12.75">
      <c r="A168" s="156"/>
      <c r="B168" s="162" t="s">
        <v>150</v>
      </c>
      <c r="C168" s="160">
        <v>20</v>
      </c>
      <c r="D168" s="160">
        <v>3.6</v>
      </c>
      <c r="E168" s="160">
        <v>3.3</v>
      </c>
      <c r="F168" s="160">
        <v>4.2</v>
      </c>
      <c r="G168" s="160">
        <v>86.2</v>
      </c>
      <c r="H168" s="160">
        <v>0.02</v>
      </c>
      <c r="I168" s="160">
        <v>0</v>
      </c>
      <c r="J168" s="160">
        <v>0</v>
      </c>
      <c r="K168" s="160">
        <v>0.01</v>
      </c>
      <c r="L168" s="160">
        <v>2.73</v>
      </c>
      <c r="M168" s="160">
        <v>13.08</v>
      </c>
      <c r="N168" s="160">
        <v>3.94</v>
      </c>
      <c r="O168" s="160">
        <v>0.1</v>
      </c>
    </row>
    <row r="169" spans="1:15" s="61" customFormat="1" ht="12.75">
      <c r="A169" s="156">
        <v>14</v>
      </c>
      <c r="B169" s="157" t="s">
        <v>151</v>
      </c>
      <c r="C169" s="160">
        <v>7</v>
      </c>
      <c r="D169" s="160">
        <v>0.06</v>
      </c>
      <c r="E169" s="160">
        <v>5.08</v>
      </c>
      <c r="F169" s="160">
        <v>0.09</v>
      </c>
      <c r="G169" s="160">
        <v>46.2</v>
      </c>
      <c r="H169" s="160">
        <v>0</v>
      </c>
      <c r="I169" s="160">
        <v>0</v>
      </c>
      <c r="J169" s="160">
        <v>0.028</v>
      </c>
      <c r="K169" s="160">
        <v>0.11</v>
      </c>
      <c r="L169" s="160">
        <v>2.4</v>
      </c>
      <c r="M169" s="160">
        <v>3</v>
      </c>
      <c r="N169" s="160">
        <v>0</v>
      </c>
      <c r="O169" s="160">
        <v>0.02</v>
      </c>
    </row>
    <row r="170" spans="1:16" s="183" customFormat="1" ht="12.75">
      <c r="A170" s="193"/>
      <c r="B170" s="157" t="s">
        <v>199</v>
      </c>
      <c r="C170" s="14">
        <v>100</v>
      </c>
      <c r="D170" s="15">
        <v>0.4</v>
      </c>
      <c r="E170" s="15">
        <v>0.4</v>
      </c>
      <c r="F170" s="15">
        <v>9.6</v>
      </c>
      <c r="G170" s="39">
        <v>47</v>
      </c>
      <c r="H170" s="39">
        <v>0.03</v>
      </c>
      <c r="I170" s="39">
        <v>10</v>
      </c>
      <c r="J170" s="50">
        <v>0</v>
      </c>
      <c r="K170" s="39">
        <v>0.2</v>
      </c>
      <c r="L170" s="39">
        <v>16</v>
      </c>
      <c r="M170" s="39">
        <v>11</v>
      </c>
      <c r="N170" s="39">
        <v>9</v>
      </c>
      <c r="O170" s="39">
        <v>2.2</v>
      </c>
      <c r="P170" s="182"/>
    </row>
    <row r="171" spans="1:15" s="10" customFormat="1" ht="29.25" customHeight="1" hidden="1">
      <c r="A171" s="65"/>
      <c r="B171" s="13"/>
      <c r="C171" s="14"/>
      <c r="D171" s="15"/>
      <c r="E171" s="15"/>
      <c r="F171" s="15"/>
      <c r="G171" s="15"/>
      <c r="H171" s="15"/>
      <c r="I171" s="15"/>
      <c r="J171" s="92"/>
      <c r="K171" s="15"/>
      <c r="L171" s="15"/>
      <c r="M171" s="15"/>
      <c r="N171" s="15"/>
      <c r="O171" s="15"/>
    </row>
    <row r="172" spans="1:15" s="10" customFormat="1" ht="12.75" hidden="1">
      <c r="A172" s="8"/>
      <c r="B172" s="13"/>
      <c r="C172" s="1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s="10" customFormat="1" ht="12.75">
      <c r="B173" s="30" t="s">
        <v>25</v>
      </c>
      <c r="C173" s="31">
        <f>SUM(C166:C172)</f>
        <v>477</v>
      </c>
      <c r="D173" s="18">
        <f>SUM(D166:D172)</f>
        <v>19.36</v>
      </c>
      <c r="E173" s="18">
        <f>SUM(E166:E172)</f>
        <v>26.880000000000003</v>
      </c>
      <c r="F173" s="18">
        <f>SUM(F166:F172)</f>
        <v>32.79</v>
      </c>
      <c r="G173" s="18">
        <f>SUM(G166:G172)</f>
        <v>475.4</v>
      </c>
      <c r="H173" s="18">
        <f>SUM(H166:H172)</f>
        <v>0.14</v>
      </c>
      <c r="I173" s="18">
        <f>SUM(I166:I172)</f>
        <v>16.8</v>
      </c>
      <c r="J173" s="18">
        <f>SUM(J166:J172)</f>
        <v>0.268</v>
      </c>
      <c r="K173" s="18">
        <f>SUM(K166:K172)</f>
        <v>0.63</v>
      </c>
      <c r="L173" s="18">
        <f>SUM(L166:L172)</f>
        <v>277.53</v>
      </c>
      <c r="M173" s="18">
        <f>SUM(M166:M172)</f>
        <v>332.58000000000004</v>
      </c>
      <c r="N173" s="18">
        <f>SUM(N166:N172)</f>
        <v>44.44</v>
      </c>
      <c r="O173" s="18">
        <f>SUM(O166:O172)</f>
        <v>6.220000000000001</v>
      </c>
    </row>
    <row r="174" spans="1:15" s="10" customFormat="1" ht="12.75" customHeight="1">
      <c r="A174" s="19" t="s">
        <v>26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s="10" customFormat="1" ht="12.75">
      <c r="A175" s="172"/>
      <c r="B175" s="162" t="s">
        <v>163</v>
      </c>
      <c r="C175" s="160">
        <v>60</v>
      </c>
      <c r="D175" s="160">
        <v>0.6</v>
      </c>
      <c r="E175" s="160">
        <v>0.2</v>
      </c>
      <c r="F175" s="160">
        <v>0.2</v>
      </c>
      <c r="G175" s="160">
        <v>14.4</v>
      </c>
      <c r="H175" s="160">
        <v>0</v>
      </c>
      <c r="I175" s="160">
        <v>15.15</v>
      </c>
      <c r="J175" s="160">
        <v>0.002</v>
      </c>
      <c r="K175" s="160">
        <v>0.2</v>
      </c>
      <c r="L175" s="160">
        <v>18.4</v>
      </c>
      <c r="M175" s="160">
        <v>12</v>
      </c>
      <c r="N175" s="160">
        <v>15.75</v>
      </c>
      <c r="O175" s="160">
        <v>0.6</v>
      </c>
    </row>
    <row r="176" spans="1:15" s="10" customFormat="1" ht="23.25" customHeight="1">
      <c r="A176" s="156">
        <v>96</v>
      </c>
      <c r="B176" s="162" t="s">
        <v>180</v>
      </c>
      <c r="C176" s="160">
        <v>250</v>
      </c>
      <c r="D176" s="160">
        <v>1.9</v>
      </c>
      <c r="E176" s="160">
        <v>5.4</v>
      </c>
      <c r="F176" s="160">
        <v>12.5</v>
      </c>
      <c r="G176" s="160">
        <v>107.29</v>
      </c>
      <c r="H176" s="160">
        <v>0</v>
      </c>
      <c r="I176" s="160">
        <v>7.4</v>
      </c>
      <c r="J176" s="160">
        <v>0</v>
      </c>
      <c r="K176" s="160">
        <v>0</v>
      </c>
      <c r="L176" s="160">
        <v>38.3</v>
      </c>
      <c r="M176" s="160">
        <v>17.9</v>
      </c>
      <c r="N176" s="160">
        <v>36.8</v>
      </c>
      <c r="O176" s="160">
        <v>0.5</v>
      </c>
    </row>
    <row r="177" spans="1:15" s="10" customFormat="1" ht="12.75">
      <c r="A177" s="156" t="s">
        <v>211</v>
      </c>
      <c r="B177" s="162" t="s">
        <v>202</v>
      </c>
      <c r="C177" s="160">
        <v>80</v>
      </c>
      <c r="D177" s="160">
        <v>16.6</v>
      </c>
      <c r="E177" s="160">
        <v>5</v>
      </c>
      <c r="F177" s="160">
        <v>0</v>
      </c>
      <c r="G177" s="160">
        <v>112</v>
      </c>
      <c r="H177" s="160">
        <v>0.07</v>
      </c>
      <c r="I177" s="160">
        <v>0.8</v>
      </c>
      <c r="J177" s="160">
        <v>0</v>
      </c>
      <c r="K177" s="160">
        <v>1.46</v>
      </c>
      <c r="L177" s="160">
        <v>19.4</v>
      </c>
      <c r="M177" s="160">
        <v>194.6</v>
      </c>
      <c r="N177" s="160">
        <v>21.9</v>
      </c>
      <c r="O177" s="160">
        <v>0.5</v>
      </c>
    </row>
    <row r="178" spans="1:15" s="10" customFormat="1" ht="12.75">
      <c r="A178" s="156">
        <v>304</v>
      </c>
      <c r="B178" s="162" t="s">
        <v>92</v>
      </c>
      <c r="C178" s="160">
        <v>150</v>
      </c>
      <c r="D178" s="160">
        <v>3.67</v>
      </c>
      <c r="E178" s="160">
        <v>5.42</v>
      </c>
      <c r="F178" s="160">
        <v>36.67</v>
      </c>
      <c r="G178" s="160" t="s">
        <v>207</v>
      </c>
      <c r="H178" s="160">
        <v>0.03</v>
      </c>
      <c r="I178" s="160">
        <v>0</v>
      </c>
      <c r="J178" s="160">
        <v>0.027</v>
      </c>
      <c r="K178" s="160">
        <v>0.6</v>
      </c>
      <c r="L178" s="160">
        <v>2.61</v>
      </c>
      <c r="M178" s="160">
        <v>61.5</v>
      </c>
      <c r="N178" s="160">
        <v>19.01</v>
      </c>
      <c r="O178" s="160">
        <v>0.53</v>
      </c>
    </row>
    <row r="179" spans="1:15" s="10" customFormat="1" ht="25.5">
      <c r="A179" s="156">
        <v>350</v>
      </c>
      <c r="B179" s="162" t="s">
        <v>212</v>
      </c>
      <c r="C179" s="160">
        <v>200</v>
      </c>
      <c r="D179" s="160">
        <v>0.16</v>
      </c>
      <c r="E179" s="160">
        <v>0.08</v>
      </c>
      <c r="F179" s="160">
        <v>27.5</v>
      </c>
      <c r="G179" s="160">
        <v>11.36</v>
      </c>
      <c r="H179" s="160">
        <v>0.01</v>
      </c>
      <c r="I179" s="160">
        <v>14</v>
      </c>
      <c r="J179" s="160">
        <v>0</v>
      </c>
      <c r="K179" s="160">
        <v>0.2</v>
      </c>
      <c r="L179" s="160">
        <v>8.2</v>
      </c>
      <c r="M179" s="160">
        <v>9</v>
      </c>
      <c r="N179" s="160">
        <v>4.4</v>
      </c>
      <c r="O179" s="160">
        <v>0.14</v>
      </c>
    </row>
    <row r="180" spans="1:15" s="10" customFormat="1" ht="18" customHeight="1">
      <c r="A180" s="157"/>
      <c r="B180" s="162" t="s">
        <v>150</v>
      </c>
      <c r="C180" s="160">
        <v>40</v>
      </c>
      <c r="D180" s="160">
        <v>7.2</v>
      </c>
      <c r="E180" s="160">
        <v>6.6</v>
      </c>
      <c r="F180" s="160">
        <v>8.4</v>
      </c>
      <c r="G180" s="160">
        <v>172.4</v>
      </c>
      <c r="H180" s="160">
        <v>0.04</v>
      </c>
      <c r="I180" s="160">
        <v>0</v>
      </c>
      <c r="J180" s="160">
        <v>0</v>
      </c>
      <c r="K180" s="160">
        <v>0.02</v>
      </c>
      <c r="L180" s="160">
        <v>5.46</v>
      </c>
      <c r="M180" s="160">
        <v>26.16</v>
      </c>
      <c r="N180" s="160">
        <v>7.88</v>
      </c>
      <c r="O180" s="160">
        <v>0.2</v>
      </c>
    </row>
    <row r="181" spans="1:15" s="10" customFormat="1" ht="12.75">
      <c r="A181" s="192"/>
      <c r="B181" s="174" t="s">
        <v>35</v>
      </c>
      <c r="C181" s="175">
        <f>SUM(C175:C180)</f>
        <v>780</v>
      </c>
      <c r="D181" s="176">
        <f>SUM(D175:D180)</f>
        <v>30.130000000000003</v>
      </c>
      <c r="E181" s="176">
        <f>SUM(E175:E180)</f>
        <v>22.7</v>
      </c>
      <c r="F181" s="176">
        <f>SUM(F175:F180)</f>
        <v>85.27000000000001</v>
      </c>
      <c r="G181" s="176">
        <f>SUM(G175:G180)</f>
        <v>417.45</v>
      </c>
      <c r="H181" s="176">
        <f>SUM(H175:H180)</f>
        <v>0.15000000000000002</v>
      </c>
      <c r="I181" s="176">
        <f>SUM(I175:I180)</f>
        <v>37.35</v>
      </c>
      <c r="J181" s="176">
        <f>SUM(J175:J180)</f>
        <v>0.028999999999999998</v>
      </c>
      <c r="K181" s="176">
        <f>SUM(K175:K180)</f>
        <v>2.4800000000000004</v>
      </c>
      <c r="L181" s="176">
        <f>SUM(L175:L180)</f>
        <v>92.36999999999998</v>
      </c>
      <c r="M181" s="176">
        <f>SUM(M175:M180)</f>
        <v>321.16</v>
      </c>
      <c r="N181" s="176">
        <f>SUM(N175:N180)</f>
        <v>105.74</v>
      </c>
      <c r="O181" s="176">
        <f>SUM(O175:O180)</f>
        <v>2.4699999999999998</v>
      </c>
    </row>
    <row r="182" spans="1:15" s="10" customFormat="1" ht="12.75">
      <c r="A182" s="80"/>
      <c r="B182" s="32" t="s">
        <v>120</v>
      </c>
      <c r="C182" s="67">
        <f>C181+C173</f>
        <v>1257</v>
      </c>
      <c r="D182" s="34">
        <f>D181+D173</f>
        <v>49.49</v>
      </c>
      <c r="E182" s="34">
        <f>E181+E173</f>
        <v>49.58</v>
      </c>
      <c r="F182" s="34">
        <f>F181+F173</f>
        <v>118.06</v>
      </c>
      <c r="G182" s="34">
        <f>G181+G173</f>
        <v>892.8499999999999</v>
      </c>
      <c r="H182" s="34">
        <f>H181+H173</f>
        <v>0.29000000000000004</v>
      </c>
      <c r="I182" s="34">
        <f>I181+I173</f>
        <v>54.150000000000006</v>
      </c>
      <c r="J182" s="34">
        <f>J181+J173</f>
        <v>0.29700000000000004</v>
      </c>
      <c r="K182" s="34">
        <f>K181+K173</f>
        <v>3.1100000000000003</v>
      </c>
      <c r="L182" s="34">
        <f>L181+L173</f>
        <v>369.9</v>
      </c>
      <c r="M182" s="34">
        <f>M181+M173</f>
        <v>653.74</v>
      </c>
      <c r="N182" s="34">
        <f>N181+N173</f>
        <v>150.18</v>
      </c>
      <c r="O182" s="34">
        <f>O181+O173</f>
        <v>8.690000000000001</v>
      </c>
    </row>
    <row r="183" spans="1:15" s="10" customFormat="1" ht="12.75" customHeight="1">
      <c r="A183" s="35" t="s">
        <v>121</v>
      </c>
      <c r="B183" s="35"/>
      <c r="C183" s="35"/>
      <c r="D183" s="35"/>
      <c r="E183" s="35"/>
      <c r="F183" s="35"/>
      <c r="G183" s="35"/>
      <c r="H183" s="36"/>
      <c r="I183" s="36"/>
      <c r="J183" s="36"/>
      <c r="K183" s="36"/>
      <c r="L183" s="36"/>
      <c r="M183" s="36"/>
      <c r="N183" s="36"/>
      <c r="O183" s="36"/>
    </row>
    <row r="184" spans="1:15" s="10" customFormat="1" ht="12.75" customHeight="1">
      <c r="A184" s="19" t="s">
        <v>19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s="10" customFormat="1" ht="12.75">
      <c r="A185" s="156">
        <v>189</v>
      </c>
      <c r="B185" s="157" t="s">
        <v>213</v>
      </c>
      <c r="C185" s="160">
        <v>180</v>
      </c>
      <c r="D185" s="160">
        <v>4.7</v>
      </c>
      <c r="E185" s="160">
        <v>8.7</v>
      </c>
      <c r="F185" s="160">
        <v>39.26</v>
      </c>
      <c r="G185" s="160">
        <v>282.9</v>
      </c>
      <c r="H185" s="160">
        <v>0.4</v>
      </c>
      <c r="I185" s="160">
        <v>2.8</v>
      </c>
      <c r="J185" s="160">
        <v>0.05</v>
      </c>
      <c r="K185" s="160">
        <v>1.5</v>
      </c>
      <c r="L185" s="160">
        <v>33.4</v>
      </c>
      <c r="M185" s="160">
        <v>91.1</v>
      </c>
      <c r="N185" s="160">
        <v>30.56</v>
      </c>
      <c r="O185" s="160">
        <v>0.93</v>
      </c>
    </row>
    <row r="186" spans="1:15" s="10" customFormat="1" ht="12.75">
      <c r="A186" s="156"/>
      <c r="B186" s="157" t="s">
        <v>203</v>
      </c>
      <c r="C186" s="160">
        <v>200</v>
      </c>
      <c r="D186" s="160">
        <v>4.08</v>
      </c>
      <c r="E186" s="160">
        <v>3.54</v>
      </c>
      <c r="F186" s="160">
        <v>1.58</v>
      </c>
      <c r="G186" s="160">
        <v>54.52</v>
      </c>
      <c r="H186" s="160">
        <v>0.06</v>
      </c>
      <c r="I186" s="160">
        <v>1.59</v>
      </c>
      <c r="J186" s="160">
        <v>0.02</v>
      </c>
      <c r="K186" s="160"/>
      <c r="L186" s="160">
        <v>152.22</v>
      </c>
      <c r="M186" s="160">
        <v>124.56</v>
      </c>
      <c r="N186" s="160">
        <v>21.34</v>
      </c>
      <c r="O186" s="160">
        <v>0.48</v>
      </c>
    </row>
    <row r="187" spans="1:15" s="10" customFormat="1" ht="12.75">
      <c r="A187" s="157"/>
      <c r="B187" s="162" t="s">
        <v>150</v>
      </c>
      <c r="C187" s="160">
        <v>20</v>
      </c>
      <c r="D187" s="160">
        <v>3.6</v>
      </c>
      <c r="E187" s="160">
        <v>3.3</v>
      </c>
      <c r="F187" s="160">
        <v>4.2</v>
      </c>
      <c r="G187" s="160">
        <v>86.2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0">
        <v>0</v>
      </c>
      <c r="O187" s="160">
        <v>0</v>
      </c>
    </row>
    <row r="188" spans="1:15" ht="12.75" customHeight="1">
      <c r="A188" s="157"/>
      <c r="B188" s="162"/>
      <c r="C188" s="160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</row>
    <row r="189" spans="1:16" s="183" customFormat="1" ht="18" customHeight="1">
      <c r="A189" s="193"/>
      <c r="B189" s="195" t="s">
        <v>199</v>
      </c>
      <c r="C189" s="189">
        <v>100</v>
      </c>
      <c r="D189" s="190">
        <v>0.4</v>
      </c>
      <c r="E189" s="190">
        <v>0.4</v>
      </c>
      <c r="F189" s="190">
        <v>9.6</v>
      </c>
      <c r="G189" s="196">
        <v>47</v>
      </c>
      <c r="H189" s="196">
        <v>0.03</v>
      </c>
      <c r="I189" s="196">
        <v>10</v>
      </c>
      <c r="J189" s="197">
        <v>0</v>
      </c>
      <c r="K189" s="196">
        <v>0.2</v>
      </c>
      <c r="L189" s="196">
        <v>16</v>
      </c>
      <c r="M189" s="196">
        <v>11</v>
      </c>
      <c r="N189" s="196">
        <v>9</v>
      </c>
      <c r="O189" s="196">
        <v>2.2</v>
      </c>
      <c r="P189" s="182"/>
    </row>
    <row r="190" spans="2:15" s="10" customFormat="1" ht="12.75">
      <c r="B190" s="30" t="s">
        <v>25</v>
      </c>
      <c r="C190" s="31">
        <f>SUM(C185:C189)</f>
        <v>500</v>
      </c>
      <c r="D190" s="18">
        <f>SUM(D185:D189)</f>
        <v>12.780000000000001</v>
      </c>
      <c r="E190" s="18">
        <f>SUM(E185:E189)</f>
        <v>15.94</v>
      </c>
      <c r="F190" s="18">
        <f>SUM(F185:F189)</f>
        <v>54.64</v>
      </c>
      <c r="G190" s="18">
        <f>SUM(G185:G189)</f>
        <v>470.62</v>
      </c>
      <c r="H190" s="18">
        <f>SUM(H185:H189)</f>
        <v>0.49</v>
      </c>
      <c r="I190" s="18">
        <f>SUM(I185:I189)</f>
        <v>14.39</v>
      </c>
      <c r="J190" s="18">
        <f>SUM(J185:J189)</f>
        <v>0.07</v>
      </c>
      <c r="K190" s="18">
        <f>SUM(K185:K189)</f>
        <v>1.7</v>
      </c>
      <c r="L190" s="18">
        <f>SUM(L185:L189)</f>
        <v>201.62</v>
      </c>
      <c r="M190" s="18">
        <f>SUM(M185:M189)</f>
        <v>226.66</v>
      </c>
      <c r="N190" s="18">
        <f>SUM(N185:N189)</f>
        <v>60.9</v>
      </c>
      <c r="O190" s="18">
        <f>SUM(O185:O189)</f>
        <v>3.6100000000000003</v>
      </c>
    </row>
    <row r="191" spans="1:15" s="10" customFormat="1" ht="12.75" customHeight="1">
      <c r="A191" s="19" t="s">
        <v>26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s="10" customFormat="1" ht="30" customHeight="1" hidden="1">
      <c r="A192" s="156"/>
      <c r="B192" s="162"/>
      <c r="C192" s="160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</row>
    <row r="193" spans="1:15" s="10" customFormat="1" ht="15.75" customHeight="1">
      <c r="A193" s="156">
        <v>106</v>
      </c>
      <c r="B193" s="162" t="s">
        <v>197</v>
      </c>
      <c r="C193" s="160">
        <v>250</v>
      </c>
      <c r="D193" s="160">
        <v>1.8</v>
      </c>
      <c r="E193" s="160">
        <v>2.22</v>
      </c>
      <c r="F193" s="160">
        <v>15.39</v>
      </c>
      <c r="G193" s="160">
        <v>106.5</v>
      </c>
      <c r="H193" s="160">
        <v>0.2</v>
      </c>
      <c r="I193" s="160">
        <v>11.08</v>
      </c>
      <c r="J193" s="160">
        <v>0.06</v>
      </c>
      <c r="K193" s="160">
        <v>1.3</v>
      </c>
      <c r="L193" s="160">
        <v>95.8</v>
      </c>
      <c r="M193" s="160">
        <v>243.7</v>
      </c>
      <c r="N193" s="160">
        <v>26</v>
      </c>
      <c r="O193" s="160">
        <v>1.1</v>
      </c>
    </row>
    <row r="194" spans="1:15" s="10" customFormat="1" ht="25.5">
      <c r="A194" s="156" t="s">
        <v>190</v>
      </c>
      <c r="B194" s="162" t="s">
        <v>214</v>
      </c>
      <c r="C194" s="160">
        <v>90</v>
      </c>
      <c r="D194" s="160">
        <v>16.5</v>
      </c>
      <c r="E194" s="160">
        <v>14.1</v>
      </c>
      <c r="F194" s="160">
        <v>3.2</v>
      </c>
      <c r="G194" s="160">
        <v>205</v>
      </c>
      <c r="H194" s="160">
        <v>0.1</v>
      </c>
      <c r="I194" s="160">
        <v>2.3</v>
      </c>
      <c r="J194" s="160">
        <v>0</v>
      </c>
      <c r="K194" s="160">
        <v>0</v>
      </c>
      <c r="L194" s="160">
        <v>49.2</v>
      </c>
      <c r="M194" s="160">
        <v>285.5</v>
      </c>
      <c r="N194" s="160">
        <v>25.3</v>
      </c>
      <c r="O194" s="160">
        <v>1.1</v>
      </c>
    </row>
    <row r="195" spans="1:15" s="10" customFormat="1" ht="12.75">
      <c r="A195" s="156"/>
      <c r="B195" s="162" t="s">
        <v>174</v>
      </c>
      <c r="C195" s="160">
        <v>150</v>
      </c>
      <c r="D195" s="160">
        <v>14</v>
      </c>
      <c r="E195" s="160">
        <v>5.1</v>
      </c>
      <c r="F195" s="160">
        <v>29.4</v>
      </c>
      <c r="G195" s="160">
        <v>219.5</v>
      </c>
      <c r="H195" s="160">
        <v>0.04</v>
      </c>
      <c r="I195" s="160">
        <v>7.68</v>
      </c>
      <c r="J195" s="160">
        <v>0.011</v>
      </c>
      <c r="K195" s="160">
        <v>1.8</v>
      </c>
      <c r="L195" s="160">
        <v>19.14</v>
      </c>
      <c r="M195" s="160">
        <v>48.96</v>
      </c>
      <c r="N195" s="160">
        <v>16.13</v>
      </c>
      <c r="O195" s="160">
        <v>0.64</v>
      </c>
    </row>
    <row r="196" spans="1:15" s="61" customFormat="1" ht="25.5">
      <c r="A196" s="156">
        <v>342</v>
      </c>
      <c r="B196" s="162" t="s">
        <v>208</v>
      </c>
      <c r="C196" s="160">
        <v>200</v>
      </c>
      <c r="D196" s="160">
        <v>0.2</v>
      </c>
      <c r="E196" s="160">
        <v>0.2</v>
      </c>
      <c r="F196" s="160">
        <v>21.2</v>
      </c>
      <c r="G196" s="160">
        <v>115</v>
      </c>
      <c r="H196" s="160">
        <v>0.01</v>
      </c>
      <c r="I196" s="160">
        <v>9.6</v>
      </c>
      <c r="J196" s="160">
        <v>0</v>
      </c>
      <c r="K196" s="160" t="s">
        <v>209</v>
      </c>
      <c r="L196" s="160">
        <v>49.3</v>
      </c>
      <c r="M196" s="160">
        <v>6.42</v>
      </c>
      <c r="N196" s="160">
        <v>4</v>
      </c>
      <c r="O196" s="160">
        <v>0.8</v>
      </c>
    </row>
    <row r="197" spans="1:15" s="10" customFormat="1" ht="12.75">
      <c r="A197" s="157"/>
      <c r="B197" s="162" t="s">
        <v>150</v>
      </c>
      <c r="C197" s="160">
        <v>40</v>
      </c>
      <c r="D197" s="160">
        <v>7.2</v>
      </c>
      <c r="E197" s="160">
        <v>6.6</v>
      </c>
      <c r="F197" s="160">
        <v>8.4</v>
      </c>
      <c r="G197" s="160">
        <v>172.4</v>
      </c>
      <c r="H197" s="160">
        <v>0.04</v>
      </c>
      <c r="I197" s="160">
        <v>0</v>
      </c>
      <c r="J197" s="160">
        <v>0</v>
      </c>
      <c r="K197" s="160">
        <v>0.02</v>
      </c>
      <c r="L197" s="160">
        <v>5.46</v>
      </c>
      <c r="M197" s="160">
        <v>26.16</v>
      </c>
      <c r="N197" s="160">
        <v>7.88</v>
      </c>
      <c r="O197" s="160">
        <v>0.2</v>
      </c>
    </row>
    <row r="198" spans="1:15" s="10" customFormat="1" ht="18" customHeight="1" hidden="1">
      <c r="A198" s="194"/>
      <c r="B198" s="178"/>
      <c r="C198" s="179"/>
      <c r="D198" s="181"/>
      <c r="E198" s="181"/>
      <c r="F198" s="181"/>
      <c r="G198" s="181"/>
      <c r="H198" s="181"/>
      <c r="I198" s="181"/>
      <c r="J198" s="181"/>
      <c r="K198" s="181"/>
      <c r="L198" s="181"/>
      <c r="M198" s="181"/>
      <c r="N198" s="181"/>
      <c r="O198" s="181"/>
    </row>
    <row r="199" spans="1:15" s="10" customFormat="1" ht="12.75" hidden="1">
      <c r="A199" s="8"/>
      <c r="B199" s="7"/>
      <c r="C199" s="8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 s="10" customFormat="1" ht="18.75" customHeight="1" hidden="1">
      <c r="A200" s="8"/>
      <c r="B200" s="7"/>
      <c r="C200" s="2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s="101" customFormat="1" ht="12.75">
      <c r="A201" s="98"/>
      <c r="B201" s="99" t="s">
        <v>35</v>
      </c>
      <c r="C201" s="100">
        <f>SUM(C192:C200)</f>
        <v>730</v>
      </c>
      <c r="D201" s="18">
        <f>SUM(D192:D200)</f>
        <v>39.699999999999996</v>
      </c>
      <c r="E201" s="18">
        <f>SUM(E192:E200)</f>
        <v>28.22</v>
      </c>
      <c r="F201" s="18">
        <f>SUM(F192:F200)</f>
        <v>77.59</v>
      </c>
      <c r="G201" s="18">
        <f>SUM(G192:G200)</f>
        <v>818.4</v>
      </c>
      <c r="H201" s="18">
        <f>SUM(H192:H200)</f>
        <v>0.39</v>
      </c>
      <c r="I201" s="18">
        <f>SUM(I192:I200)</f>
        <v>30.659999999999997</v>
      </c>
      <c r="J201" s="18">
        <f>SUM(J192:J200)</f>
        <v>0.071</v>
      </c>
      <c r="K201" s="18">
        <f>SUM(K192:K200)</f>
        <v>3.12</v>
      </c>
      <c r="L201" s="18">
        <f>SUM(L192:L200)</f>
        <v>218.89999999999998</v>
      </c>
      <c r="M201" s="18">
        <f>SUM(M192:M200)</f>
        <v>610.74</v>
      </c>
      <c r="N201" s="18">
        <f>SUM(N192:N200)</f>
        <v>79.31</v>
      </c>
      <c r="O201" s="18">
        <f>SUM(O192:O200)</f>
        <v>3.8400000000000003</v>
      </c>
    </row>
    <row r="202" spans="1:15" ht="12.75">
      <c r="A202" s="102"/>
      <c r="B202" s="103" t="s">
        <v>128</v>
      </c>
      <c r="C202" s="104">
        <f>C201+C190</f>
        <v>1230</v>
      </c>
      <c r="D202" s="105">
        <f>D201+D190</f>
        <v>52.48</v>
      </c>
      <c r="E202" s="105">
        <f>E201+E190</f>
        <v>44.16</v>
      </c>
      <c r="F202" s="105">
        <f>F201+F190</f>
        <v>132.23000000000002</v>
      </c>
      <c r="G202" s="105">
        <f>G201+G190</f>
        <v>1289.02</v>
      </c>
      <c r="H202" s="105">
        <f>H201+H190</f>
        <v>0.88</v>
      </c>
      <c r="I202" s="105">
        <f>I201+I190</f>
        <v>45.05</v>
      </c>
      <c r="J202" s="105">
        <f>J201+J190</f>
        <v>0.14100000000000001</v>
      </c>
      <c r="K202" s="105">
        <f>K201+K190</f>
        <v>4.82</v>
      </c>
      <c r="L202" s="105">
        <f>L201+L190</f>
        <v>420.52</v>
      </c>
      <c r="M202" s="105">
        <f>M201+M190</f>
        <v>837.4</v>
      </c>
      <c r="N202" s="105">
        <f>N201+N190</f>
        <v>140.21</v>
      </c>
      <c r="O202" s="105">
        <f>O201+O190</f>
        <v>7.450000000000001</v>
      </c>
    </row>
    <row r="203" spans="1:15" ht="12.75">
      <c r="A203" s="102"/>
      <c r="B203" s="106" t="s">
        <v>129</v>
      </c>
      <c r="C203" s="106"/>
      <c r="D203" s="107">
        <f>D202+D182+D163+D142+D124+D104+D82+D61+D42+D24</f>
        <v>512.94</v>
      </c>
      <c r="E203" s="107">
        <f>E202+E182+E163+E142+E124+E104+E82+E61+E42+E24</f>
        <v>554.16</v>
      </c>
      <c r="F203" s="107">
        <f>F202+F182+F163+F142+F124+F104+F82+F61+F42+F24</f>
        <v>1492.43</v>
      </c>
      <c r="G203" s="107">
        <f>G202+G182+G163+G142+G124+G104+G82+G61+G42+G24</f>
        <v>13635.169999999998</v>
      </c>
      <c r="H203" s="107">
        <f>H202+H182+H163+H142+H124+H104+H82+H61+H42+H24</f>
        <v>5.870000000000001</v>
      </c>
      <c r="I203" s="107">
        <f>I202+I182+I163+I142+I124+I104+I82+I61+I42+I24</f>
        <v>491.64</v>
      </c>
      <c r="J203" s="107">
        <f>J202+J182+J163+J142+J124+J104+J82+J61+J42+J24</f>
        <v>2.404</v>
      </c>
      <c r="K203" s="107">
        <f>K202+K182+K163+K142+K124+K104+K82+K61+K42+K24</f>
        <v>32.39</v>
      </c>
      <c r="L203" s="107">
        <f>L202+L182+L163+L142+L124+L104+L82+L61+L42+L24</f>
        <v>3862.27</v>
      </c>
      <c r="M203" s="107">
        <f>M202+M182+M163+M142+M124+M104+M82+M61+M42+M24</f>
        <v>7319.29</v>
      </c>
      <c r="N203" s="107">
        <f>N202+N182+N163+N142+N124+N104+N82+N61+N42+N24</f>
        <v>1815.15</v>
      </c>
      <c r="O203" s="107">
        <f>O202+O182+O163+O142+O124+O104+O82+O61+O42+O24</f>
        <v>87.17999999999999</v>
      </c>
    </row>
    <row r="205" spans="1:16" s="112" customFormat="1" ht="12.75" customHeight="1">
      <c r="A205" s="108"/>
      <c r="B205" s="109" t="s">
        <v>130</v>
      </c>
      <c r="C205" s="109"/>
      <c r="D205" s="110">
        <f>D190+D173+D151+D133+D112+D92+D70+D51+D33+D12</f>
        <v>190.71999999999997</v>
      </c>
      <c r="E205" s="110">
        <f>E190+E173+E151+E133+E112+E92+E70+E51+E33+E12</f>
        <v>245.95999999999998</v>
      </c>
      <c r="F205" s="110">
        <f>F190+F173+F151+F133+F112+F92+F70+F51+F33+F12</f>
        <v>630.45</v>
      </c>
      <c r="G205" s="111">
        <f>G190+G173+G151+G133+G112+G92+G70+G51+G33+G12</f>
        <v>5881.929999999999</v>
      </c>
      <c r="H205" s="111">
        <f>H190+H173+H151+H133+H112+H92+H70+H51+H33+H12</f>
        <v>2.575</v>
      </c>
      <c r="I205" s="111">
        <f>I190+I173+I151+I133+I112+I92+I70+I51+I33+I12</f>
        <v>138.91</v>
      </c>
      <c r="J205" s="111">
        <f>J190+J173+J151+J133+J112+J92+J70+J51+J33+J12</f>
        <v>1.253</v>
      </c>
      <c r="K205" s="111">
        <f>K190+K173+K151+K133+K112+K92+K70+K51+K33+K12</f>
        <v>13.31</v>
      </c>
      <c r="L205" s="111">
        <f>L190+L173+L151+L133+L112+L92+L70+L51+L33+L12</f>
        <v>2123.1499999999996</v>
      </c>
      <c r="M205" s="111">
        <f>M190+M173+M151+M133+M112+M92+M70+M51+M33+M12</f>
        <v>2866.81</v>
      </c>
      <c r="N205" s="111">
        <f>N190+N173+N151+N133+N112+N92+N70+N51+N33+N12</f>
        <v>768.22</v>
      </c>
      <c r="O205" s="111">
        <f>O190+O173+O151+O133+O112+O92+O70+O51+O33+O12</f>
        <v>38.21000000000001</v>
      </c>
      <c r="P205" s="54"/>
    </row>
    <row r="206" spans="1:15" ht="12.75" customHeight="1">
      <c r="A206" s="113"/>
      <c r="B206" s="109" t="s">
        <v>131</v>
      </c>
      <c r="C206" s="109"/>
      <c r="D206" s="114">
        <f>D205/10</f>
        <v>19.071999999999996</v>
      </c>
      <c r="E206" s="114">
        <f>E205/10</f>
        <v>24.595999999999997</v>
      </c>
      <c r="F206" s="114">
        <f>F205/10</f>
        <v>63.045</v>
      </c>
      <c r="G206" s="115">
        <f>G205/10</f>
        <v>588.193</v>
      </c>
      <c r="H206" s="115">
        <f>H205/10</f>
        <v>0.2575</v>
      </c>
      <c r="I206" s="115">
        <f>I205/10</f>
        <v>13.891</v>
      </c>
      <c r="J206" s="115">
        <f>J205/10</f>
        <v>0.1253</v>
      </c>
      <c r="K206" s="115">
        <f>K205/10</f>
        <v>1.331</v>
      </c>
      <c r="L206" s="115">
        <f>L205/10</f>
        <v>212.31499999999997</v>
      </c>
      <c r="M206" s="115">
        <f>M205/10</f>
        <v>286.681</v>
      </c>
      <c r="N206" s="115">
        <f>N205/10</f>
        <v>76.822</v>
      </c>
      <c r="O206" s="115">
        <f>O205/10</f>
        <v>3.8210000000000006</v>
      </c>
    </row>
    <row r="207" spans="1:15" ht="12.75" customHeight="1">
      <c r="A207" s="116" t="s">
        <v>132</v>
      </c>
      <c r="B207" s="116"/>
      <c r="C207" s="116"/>
      <c r="D207" s="117">
        <f>4*D206/G206</f>
        <v>0.12969892535273284</v>
      </c>
      <c r="E207" s="117">
        <f>9*E206/G206</f>
        <v>0.3763458592672813</v>
      </c>
      <c r="F207" s="117">
        <f>4*F206/G206</f>
        <v>0.42873682617780223</v>
      </c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2.75" customHeight="1">
      <c r="A208" s="119" t="s">
        <v>133</v>
      </c>
      <c r="B208" s="119"/>
      <c r="C208" s="119"/>
      <c r="D208" s="120">
        <f>D206/D221</f>
        <v>0.24768831168831162</v>
      </c>
      <c r="E208" s="120">
        <f>E206/E221</f>
        <v>0.3113417721518987</v>
      </c>
      <c r="F208" s="120">
        <f>F206/F221</f>
        <v>0.18819402985074626</v>
      </c>
      <c r="G208" s="121">
        <f>G206/G221</f>
        <v>0.2502948936170213</v>
      </c>
      <c r="H208" s="121">
        <f>H206/H221</f>
        <v>0.23409090909090907</v>
      </c>
      <c r="I208" s="121">
        <f>I206/I221</f>
        <v>0.23151666666666668</v>
      </c>
      <c r="J208" s="121">
        <f>J206/J221</f>
        <v>0.000179</v>
      </c>
      <c r="K208" s="121">
        <f>K206/K221</f>
        <v>0.1331</v>
      </c>
      <c r="L208" s="121">
        <f>L206/L221</f>
        <v>0.19301363636363633</v>
      </c>
      <c r="M208" s="121">
        <f>M206/M221</f>
        <v>0.2606190909090909</v>
      </c>
      <c r="N208" s="121">
        <f>N206/N221</f>
        <v>0.307288</v>
      </c>
      <c r="O208" s="121">
        <f>O206/O221</f>
        <v>0.31841666666666674</v>
      </c>
    </row>
    <row r="209" spans="1:15" ht="12.75">
      <c r="A209" s="108" t="s">
        <v>134</v>
      </c>
      <c r="B209" s="108"/>
      <c r="C209" s="108"/>
      <c r="D209" s="122">
        <f>D206/D223</f>
        <v>0.24203045685279184</v>
      </c>
      <c r="E209" s="123">
        <f>E206/E223</f>
        <v>0.31614395886889457</v>
      </c>
      <c r="F209" s="122">
        <f>F206/F223</f>
        <v>0.20052480916030535</v>
      </c>
      <c r="G209" s="122">
        <f>G206/G223</f>
        <v>0.2588080256963084</v>
      </c>
      <c r="H209" s="122">
        <f>H206/H223</f>
        <v>0.18392857142857144</v>
      </c>
      <c r="I209" s="122">
        <f>I206/I223</f>
        <v>0.1620886814469078</v>
      </c>
      <c r="J209" s="122">
        <f>J206/J223</f>
        <v>0.0001610953972743636</v>
      </c>
      <c r="K209" s="122">
        <f>K206/K223</f>
        <v>0.1199099099099099</v>
      </c>
      <c r="L209" s="122">
        <f>L206/L223</f>
        <v>0.18336212108126776</v>
      </c>
      <c r="M209" s="122">
        <f>M206/M223</f>
        <v>0.20849527272727272</v>
      </c>
      <c r="N209" s="122">
        <f>N206/N223</f>
        <v>0.2765370770338373</v>
      </c>
      <c r="O209" s="122">
        <f>O206/O223</f>
        <v>0.2872932330827068</v>
      </c>
    </row>
    <row r="210" spans="1:16" s="112" customFormat="1" ht="12.75" customHeight="1">
      <c r="A210" s="124"/>
      <c r="B210" s="125" t="s">
        <v>135</v>
      </c>
      <c r="C210" s="125"/>
      <c r="D210" s="126">
        <f>D201+D181+D162+D141+D123+D103+D81+D60+D41+D23</f>
        <v>322.22</v>
      </c>
      <c r="E210" s="126">
        <f>E201+E181+E162+E141+E123+E103+E81+E60+E41+E23</f>
        <v>308.2</v>
      </c>
      <c r="F210" s="126">
        <f>F201+F181+F162+F141+F123+F103+F81+F60+F41+F23</f>
        <v>861.98</v>
      </c>
      <c r="G210" s="111">
        <f>G201+G181+G162+G141+G123+G103+G81+G60+G41+G23</f>
        <v>7753.24</v>
      </c>
      <c r="H210" s="111">
        <f>H201+H181+H162+H141+H123+H103+H81+H60+H41+H23</f>
        <v>3.295</v>
      </c>
      <c r="I210" s="111">
        <f>I201+I181+I162+I141+I123+I103+I81+I60+I41+I23</f>
        <v>352.73</v>
      </c>
      <c r="J210" s="111">
        <f>J201+J181+J162+J141+J123+J103+J81+J60+J41+J23</f>
        <v>1.151</v>
      </c>
      <c r="K210" s="111">
        <f>K201+K181+K162+K141+K123+K103+K81+K60+K41+K23</f>
        <v>19.080000000000002</v>
      </c>
      <c r="L210" s="111">
        <f>L201+L181+L162+L141+L123+L103+L81+L60+L41+L23</f>
        <v>1739.12</v>
      </c>
      <c r="M210" s="111">
        <f>M201+M181+M162+M141+M123+M103+M81+M60+M41+M23</f>
        <v>4452.4800000000005</v>
      </c>
      <c r="N210" s="111">
        <f>N201+N181+N162+N141+N123+N103+N81+N60+N41+N23</f>
        <v>1046.93</v>
      </c>
      <c r="O210" s="111">
        <f>O201+O181+O162+O141+O123+O103+O81+O60+O41+O23</f>
        <v>48.97</v>
      </c>
      <c r="P210" s="54"/>
    </row>
    <row r="211" spans="1:15" ht="12.75" customHeight="1">
      <c r="A211" s="127"/>
      <c r="B211" s="125" t="s">
        <v>136</v>
      </c>
      <c r="C211" s="125"/>
      <c r="D211" s="128">
        <f>D210/10</f>
        <v>32.222</v>
      </c>
      <c r="E211" s="128">
        <f>E210/10</f>
        <v>30.82</v>
      </c>
      <c r="F211" s="128">
        <f>F210/10</f>
        <v>86.19800000000001</v>
      </c>
      <c r="G211" s="115">
        <f>G210/10</f>
        <v>775.324</v>
      </c>
      <c r="H211" s="115">
        <f>H210/10</f>
        <v>0.3295</v>
      </c>
      <c r="I211" s="115">
        <f>I210/10</f>
        <v>35.273</v>
      </c>
      <c r="J211" s="115">
        <f>J210/10</f>
        <v>0.11510000000000001</v>
      </c>
      <c r="K211" s="115">
        <f>K210/10</f>
        <v>1.9080000000000001</v>
      </c>
      <c r="L211" s="115">
        <f>L210/10</f>
        <v>173.91199999999998</v>
      </c>
      <c r="M211" s="115">
        <f>M210/10</f>
        <v>445.24800000000005</v>
      </c>
      <c r="N211" s="115">
        <f>N210/10</f>
        <v>104.69300000000001</v>
      </c>
      <c r="O211" s="115">
        <f>O210/10</f>
        <v>4.897</v>
      </c>
    </row>
    <row r="212" spans="1:15" ht="12.75" customHeight="1">
      <c r="A212" s="129" t="s">
        <v>132</v>
      </c>
      <c r="B212" s="129"/>
      <c r="C212" s="129"/>
      <c r="D212" s="130">
        <f>4*D211/G211</f>
        <v>0.16623759873291682</v>
      </c>
      <c r="E212" s="130">
        <f>9*E211/G211</f>
        <v>0.35776011061182167</v>
      </c>
      <c r="F212" s="130">
        <f>4*F211/G211</f>
        <v>0.4447069870144611</v>
      </c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2.75" customHeight="1">
      <c r="A213" s="119" t="s">
        <v>133</v>
      </c>
      <c r="B213" s="119"/>
      <c r="C213" s="119"/>
      <c r="D213" s="120">
        <f>D211/D221</f>
        <v>0.4184675324675325</v>
      </c>
      <c r="E213" s="120">
        <f>E211/E221</f>
        <v>0.390126582278481</v>
      </c>
      <c r="F213" s="120">
        <f>F211/F221</f>
        <v>0.2573074626865672</v>
      </c>
      <c r="G213" s="121">
        <f>G211/G221</f>
        <v>0.32992510638297873</v>
      </c>
      <c r="H213" s="121">
        <f>H211/H221</f>
        <v>0.29954545454545456</v>
      </c>
      <c r="I213" s="121">
        <f>I211/I221</f>
        <v>0.5878833333333334</v>
      </c>
      <c r="J213" s="121">
        <f>J211/J221</f>
        <v>0.00016442857142857144</v>
      </c>
      <c r="K213" s="121">
        <f>K211/K221</f>
        <v>0.19080000000000003</v>
      </c>
      <c r="L213" s="121">
        <f>L211/L221</f>
        <v>0.15810181818181815</v>
      </c>
      <c r="M213" s="121">
        <f>M211/M221</f>
        <v>0.4047709090909091</v>
      </c>
      <c r="N213" s="121">
        <f>N211/N221</f>
        <v>0.41877200000000003</v>
      </c>
      <c r="O213" s="121">
        <f>O211/O221</f>
        <v>0.40808333333333335</v>
      </c>
    </row>
    <row r="214" spans="1:15" ht="12.75">
      <c r="A214" s="124" t="s">
        <v>134</v>
      </c>
      <c r="B214" s="124"/>
      <c r="C214" s="124"/>
      <c r="D214" s="131">
        <f>D211/D223</f>
        <v>0.40890862944162437</v>
      </c>
      <c r="E214" s="131">
        <f>E211/E223</f>
        <v>0.39614395886889464</v>
      </c>
      <c r="F214" s="131">
        <f>F211/F223</f>
        <v>0.2741666666666667</v>
      </c>
      <c r="G214" s="122">
        <f>G211/G223</f>
        <v>0.34114665375984515</v>
      </c>
      <c r="H214" s="122">
        <f>H211/H223</f>
        <v>0.23535714285714288</v>
      </c>
      <c r="I214" s="122">
        <f>I211/I223</f>
        <v>0.41158693115519257</v>
      </c>
      <c r="J214" s="122">
        <f>J211/J223</f>
        <v>0.00014798148624325022</v>
      </c>
      <c r="K214" s="122">
        <f>K211/K223</f>
        <v>0.1718918918918919</v>
      </c>
      <c r="L214" s="122">
        <f>L211/L223</f>
        <v>0.15019604456343377</v>
      </c>
      <c r="M214" s="122">
        <f>M211/M223</f>
        <v>0.3238167272727273</v>
      </c>
      <c r="N214" s="122">
        <f>N211/N223</f>
        <v>0.3768646508279338</v>
      </c>
      <c r="O214" s="122">
        <f>O211/O223</f>
        <v>0.3681954887218045</v>
      </c>
    </row>
    <row r="215" spans="1:16" s="112" customFormat="1" ht="12.75" customHeight="1">
      <c r="A215" s="132"/>
      <c r="B215" s="133" t="s">
        <v>137</v>
      </c>
      <c r="C215" s="133"/>
      <c r="D215" s="111">
        <f>D210+D205</f>
        <v>512.94</v>
      </c>
      <c r="E215" s="111">
        <f>E210+E205</f>
        <v>554.16</v>
      </c>
      <c r="F215" s="111">
        <f>F210+F205</f>
        <v>1492.43</v>
      </c>
      <c r="G215" s="111">
        <f>G210+G205</f>
        <v>13635.169999999998</v>
      </c>
      <c r="H215" s="111">
        <f>H210+H205</f>
        <v>5.87</v>
      </c>
      <c r="I215" s="111">
        <f>I210+I205</f>
        <v>491.64</v>
      </c>
      <c r="J215" s="111">
        <f>J210+J205</f>
        <v>2.404</v>
      </c>
      <c r="K215" s="111">
        <f>K210+K205</f>
        <v>32.39</v>
      </c>
      <c r="L215" s="111">
        <f>L210+L205</f>
        <v>3862.2699999999995</v>
      </c>
      <c r="M215" s="111">
        <f>M210+M205</f>
        <v>7319.290000000001</v>
      </c>
      <c r="N215" s="111">
        <f>N210+N205</f>
        <v>1815.15</v>
      </c>
      <c r="O215" s="111">
        <f>O210+O205</f>
        <v>87.18</v>
      </c>
      <c r="P215" s="54"/>
    </row>
    <row r="216" spans="1:15" ht="12.75" customHeight="1">
      <c r="A216" s="134"/>
      <c r="B216" s="133" t="s">
        <v>138</v>
      </c>
      <c r="C216" s="133"/>
      <c r="D216" s="115">
        <f>D215/10</f>
        <v>51.294000000000004</v>
      </c>
      <c r="E216" s="115">
        <f>E215/10</f>
        <v>55.416</v>
      </c>
      <c r="F216" s="115">
        <f>F215/10</f>
        <v>149.243</v>
      </c>
      <c r="G216" s="115">
        <f>G215/10</f>
        <v>1363.5169999999998</v>
      </c>
      <c r="H216" s="115">
        <f>H215/10</f>
        <v>0.587</v>
      </c>
      <c r="I216" s="115">
        <f>I215/10</f>
        <v>49.164</v>
      </c>
      <c r="J216" s="115">
        <f>J215/10</f>
        <v>0.2404</v>
      </c>
      <c r="K216" s="115">
        <f>K215/10</f>
        <v>3.239</v>
      </c>
      <c r="L216" s="115">
        <f>L215/10</f>
        <v>386.227</v>
      </c>
      <c r="M216" s="115">
        <f>M215/10</f>
        <v>731.9290000000001</v>
      </c>
      <c r="N216" s="115">
        <f>N215/10</f>
        <v>181.51500000000001</v>
      </c>
      <c r="O216" s="115">
        <f>O215/10</f>
        <v>8.718</v>
      </c>
    </row>
    <row r="217" spans="1:15" ht="12.75" customHeight="1">
      <c r="A217" s="135" t="s">
        <v>132</v>
      </c>
      <c r="B217" s="135"/>
      <c r="C217" s="135"/>
      <c r="D217" s="130">
        <f>4*D216/G216</f>
        <v>0.15047557162836991</v>
      </c>
      <c r="E217" s="130">
        <f>9*E216/G216</f>
        <v>0.365777617734139</v>
      </c>
      <c r="F217" s="130">
        <f>4*F216/G216</f>
        <v>0.4378177903172458</v>
      </c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2.75" customHeight="1">
      <c r="A218" s="133" t="s">
        <v>133</v>
      </c>
      <c r="B218" s="133"/>
      <c r="C218" s="133"/>
      <c r="D218" s="121">
        <f>D216/D221</f>
        <v>0.6661558441558442</v>
      </c>
      <c r="E218" s="121">
        <f>E216/E221</f>
        <v>0.7014683544303797</v>
      </c>
      <c r="F218" s="121">
        <f>F216/F221</f>
        <v>0.4455014925373134</v>
      </c>
      <c r="G218" s="121">
        <f>G216/G221</f>
        <v>0.58022</v>
      </c>
      <c r="H218" s="121">
        <f>H216/H221</f>
        <v>0.5336363636363636</v>
      </c>
      <c r="I218" s="121">
        <f>I216/I221</f>
        <v>0.8194</v>
      </c>
      <c r="J218" s="121">
        <f>J216/J221</f>
        <v>0.00034342857142857146</v>
      </c>
      <c r="K218" s="121">
        <f>K216/K221</f>
        <v>0.32389999999999997</v>
      </c>
      <c r="L218" s="121">
        <f>L216/L221</f>
        <v>0.3511154545454545</v>
      </c>
      <c r="M218" s="121">
        <f>M216/M221</f>
        <v>0.66539</v>
      </c>
      <c r="N218" s="121">
        <f>N216/N221</f>
        <v>0.72606</v>
      </c>
      <c r="O218" s="121">
        <f>O216/O221</f>
        <v>0.7265</v>
      </c>
    </row>
    <row r="219" spans="1:15" ht="12.75" customHeight="1">
      <c r="A219" s="136" t="s">
        <v>134</v>
      </c>
      <c r="B219" s="136"/>
      <c r="C219" s="136"/>
      <c r="D219" s="122">
        <f>D216/D223</f>
        <v>0.6509390862944163</v>
      </c>
      <c r="E219" s="122">
        <f>E216/E223</f>
        <v>0.7122879177377892</v>
      </c>
      <c r="F219" s="122">
        <f>F216/F223</f>
        <v>0.474691475826972</v>
      </c>
      <c r="G219" s="122">
        <f>G216/G223</f>
        <v>0.5999546794561534</v>
      </c>
      <c r="H219" s="122">
        <f>H216/H223</f>
        <v>0.41928571428571426</v>
      </c>
      <c r="I219" s="122">
        <f>I216/I223</f>
        <v>0.5736756126021003</v>
      </c>
      <c r="J219" s="122">
        <f>J216/J223</f>
        <v>0.0003090768835176138</v>
      </c>
      <c r="K219" s="122">
        <f>K216/K223</f>
        <v>0.2918018018018018</v>
      </c>
      <c r="L219" s="122">
        <f>L216/L223</f>
        <v>0.3335581656447016</v>
      </c>
      <c r="M219" s="122">
        <f>M216/M223</f>
        <v>0.5323120000000001</v>
      </c>
      <c r="N219" s="122">
        <f>N216/N223</f>
        <v>0.6534017278617711</v>
      </c>
      <c r="O219" s="122">
        <f>O216/O223</f>
        <v>0.6554887218045112</v>
      </c>
    </row>
    <row r="220" spans="1:15" ht="12.75" customHeight="1">
      <c r="A220" s="137" t="s">
        <v>139</v>
      </c>
      <c r="B220" s="137"/>
      <c r="C220" s="137"/>
      <c r="D220" s="138">
        <v>63</v>
      </c>
      <c r="E220" s="138">
        <v>70</v>
      </c>
      <c r="F220" s="138">
        <v>305</v>
      </c>
      <c r="G220" s="138">
        <v>2100</v>
      </c>
      <c r="H220" s="139">
        <v>1.1</v>
      </c>
      <c r="I220" s="138">
        <v>60</v>
      </c>
      <c r="J220" s="138">
        <v>700</v>
      </c>
      <c r="K220" s="138">
        <v>10</v>
      </c>
      <c r="L220" s="138">
        <v>1100</v>
      </c>
      <c r="M220" s="138">
        <v>1100</v>
      </c>
      <c r="N220" s="138">
        <v>250</v>
      </c>
      <c r="O220" s="138">
        <v>12</v>
      </c>
    </row>
    <row r="221" spans="1:15" ht="12.75" customHeight="1">
      <c r="A221" s="133" t="s">
        <v>140</v>
      </c>
      <c r="B221" s="133"/>
      <c r="C221" s="133"/>
      <c r="D221" s="140">
        <v>77</v>
      </c>
      <c r="E221" s="140">
        <v>79</v>
      </c>
      <c r="F221" s="140">
        <v>335</v>
      </c>
      <c r="G221" s="140">
        <v>2350</v>
      </c>
      <c r="H221" s="140">
        <v>1.1</v>
      </c>
      <c r="I221" s="140">
        <v>60</v>
      </c>
      <c r="J221" s="140">
        <v>700</v>
      </c>
      <c r="K221" s="140">
        <v>10</v>
      </c>
      <c r="L221" s="140">
        <v>1100</v>
      </c>
      <c r="M221" s="140">
        <v>1100</v>
      </c>
      <c r="N221" s="140">
        <v>250</v>
      </c>
      <c r="O221" s="140">
        <v>12</v>
      </c>
    </row>
    <row r="222" spans="1:15" ht="12.75">
      <c r="A222" s="141"/>
      <c r="B222" s="142" t="s">
        <v>141</v>
      </c>
      <c r="C222" s="143"/>
      <c r="D222" s="144">
        <v>0.8</v>
      </c>
      <c r="E222" s="145">
        <v>0.9</v>
      </c>
      <c r="F222" s="145">
        <v>0.97</v>
      </c>
      <c r="G222" s="145"/>
      <c r="H222" s="145">
        <v>0.8</v>
      </c>
      <c r="I222" s="145">
        <v>0.7</v>
      </c>
      <c r="J222" s="145">
        <v>0.9</v>
      </c>
      <c r="K222" s="145">
        <v>0.9</v>
      </c>
      <c r="L222" s="145">
        <v>0.95</v>
      </c>
      <c r="M222" s="145">
        <v>0.8</v>
      </c>
      <c r="N222" s="145">
        <v>0.9</v>
      </c>
      <c r="O222" s="145">
        <v>0.9</v>
      </c>
    </row>
    <row r="223" spans="1:15" ht="12.75">
      <c r="A223" s="146"/>
      <c r="B223" s="142" t="s">
        <v>142</v>
      </c>
      <c r="C223" s="145"/>
      <c r="D223" s="147">
        <v>78.8</v>
      </c>
      <c r="E223" s="147">
        <v>77.8</v>
      </c>
      <c r="F223" s="147">
        <v>314.4</v>
      </c>
      <c r="G223" s="148">
        <v>2272.7</v>
      </c>
      <c r="H223" s="147">
        <v>1.4</v>
      </c>
      <c r="I223" s="147">
        <v>85.7</v>
      </c>
      <c r="J223" s="147">
        <v>777.8</v>
      </c>
      <c r="K223" s="147">
        <v>11.1</v>
      </c>
      <c r="L223" s="147">
        <v>1157.9</v>
      </c>
      <c r="M223" s="147">
        <v>1375</v>
      </c>
      <c r="N223" s="147">
        <v>277.8</v>
      </c>
      <c r="O223" s="147">
        <v>13.3</v>
      </c>
    </row>
    <row r="224" spans="1:15" ht="12.75" customHeight="1">
      <c r="A224" s="146"/>
      <c r="B224" s="149" t="s">
        <v>143</v>
      </c>
      <c r="C224" s="149"/>
      <c r="D224" s="150"/>
      <c r="E224" s="150"/>
      <c r="F224" s="150" t="s">
        <v>144</v>
      </c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ht="12.75">
      <c r="A225" s="146"/>
      <c r="B225" s="149"/>
      <c r="C225" s="149"/>
      <c r="D225" s="151" t="s">
        <v>145</v>
      </c>
      <c r="E225" s="152">
        <f>G206/G221</f>
        <v>0.2502948936170213</v>
      </c>
      <c r="F225" s="151" t="s">
        <v>146</v>
      </c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ht="12.75">
      <c r="A226" s="146"/>
      <c r="B226" s="149"/>
      <c r="C226" s="149"/>
      <c r="D226" s="153" t="s">
        <v>26</v>
      </c>
      <c r="E226" s="154">
        <f>G211/G221</f>
        <v>0.32992510638297873</v>
      </c>
      <c r="F226" s="153" t="s">
        <v>147</v>
      </c>
      <c r="G226" s="146"/>
      <c r="H226" s="146"/>
      <c r="I226" s="146"/>
      <c r="J226" s="146"/>
      <c r="K226" s="146"/>
      <c r="L226" s="146"/>
      <c r="M226" s="146"/>
      <c r="N226" s="146"/>
      <c r="O226" s="146"/>
    </row>
  </sheetData>
  <sheetProtection selectLockedCells="1" selectUnlockedCells="1"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3:O93"/>
    <mergeCell ref="A105:G105"/>
    <mergeCell ref="A106:O106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16:C216"/>
    <mergeCell ref="A217:C217"/>
    <mergeCell ref="A218:C218"/>
    <mergeCell ref="A219:C219"/>
    <mergeCell ref="A220:C220"/>
    <mergeCell ref="A221:C221"/>
    <mergeCell ref="B224:C2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R226"/>
  <sheetViews>
    <sheetView workbookViewId="0" topLeftCell="A1">
      <selection activeCell="P1" sqref="P1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10" customWidth="1"/>
    <col min="17" max="16384" width="9.00390625" style="0" customWidth="1"/>
  </cols>
  <sheetData>
    <row r="1" spans="1:18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Q1" s="10"/>
      <c r="R1" s="10"/>
    </row>
    <row r="2" spans="1:18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 t="s">
        <v>6</v>
      </c>
      <c r="I2" s="3"/>
      <c r="J2" s="3"/>
      <c r="K2" s="3"/>
      <c r="L2" s="4" t="s">
        <v>7</v>
      </c>
      <c r="M2" s="4"/>
      <c r="N2" s="4"/>
      <c r="O2" s="4"/>
      <c r="Q2" s="10"/>
      <c r="R2" s="10"/>
    </row>
    <row r="3" spans="1:18" ht="24" customHeight="1">
      <c r="A3" s="3"/>
      <c r="B3" s="3"/>
      <c r="C3" s="3"/>
      <c r="D3" s="3" t="s">
        <v>8</v>
      </c>
      <c r="E3" s="3" t="s">
        <v>9</v>
      </c>
      <c r="F3" s="3" t="s">
        <v>10</v>
      </c>
      <c r="G3" s="3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Q3" s="10"/>
      <c r="R3" s="10"/>
    </row>
    <row r="4" spans="1:15" ht="12.7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8.25">
      <c r="A5" s="198">
        <v>178</v>
      </c>
      <c r="B5" s="160" t="s">
        <v>215</v>
      </c>
      <c r="C5" s="199">
        <v>200</v>
      </c>
      <c r="D5" s="199">
        <v>4.8</v>
      </c>
      <c r="E5" s="200">
        <v>11</v>
      </c>
      <c r="F5" s="200">
        <v>33.8</v>
      </c>
      <c r="G5" s="199">
        <v>253.8</v>
      </c>
      <c r="H5" s="199">
        <v>1.5</v>
      </c>
      <c r="I5" s="199">
        <v>0.34</v>
      </c>
      <c r="J5" s="199">
        <v>0.05</v>
      </c>
      <c r="K5" s="199">
        <v>0.3</v>
      </c>
      <c r="L5" s="199">
        <v>27.34</v>
      </c>
      <c r="M5" s="199">
        <v>124</v>
      </c>
      <c r="N5" s="199">
        <v>44.6</v>
      </c>
      <c r="O5" s="201">
        <v>1.4</v>
      </c>
    </row>
    <row r="6" spans="1:15" s="10" customFormat="1" ht="27" customHeight="1">
      <c r="A6" s="156">
        <v>382</v>
      </c>
      <c r="B6" s="157" t="s">
        <v>216</v>
      </c>
      <c r="C6" s="160">
        <v>200</v>
      </c>
      <c r="D6" s="161">
        <v>1.96</v>
      </c>
      <c r="E6" s="202">
        <v>6.8</v>
      </c>
      <c r="F6" s="202">
        <v>40</v>
      </c>
      <c r="G6" s="160">
        <v>168.75</v>
      </c>
      <c r="H6" s="160">
        <v>0.1</v>
      </c>
      <c r="I6" s="160"/>
      <c r="J6" s="160"/>
      <c r="K6" s="160"/>
      <c r="L6" s="160">
        <v>6.48</v>
      </c>
      <c r="M6" s="160">
        <v>17.34</v>
      </c>
      <c r="N6" s="160">
        <v>4.99</v>
      </c>
      <c r="O6" s="203">
        <v>1.41</v>
      </c>
    </row>
    <row r="7" spans="1:15" s="10" customFormat="1" ht="12.75">
      <c r="A7" s="156"/>
      <c r="B7" s="162" t="s">
        <v>217</v>
      </c>
      <c r="C7" s="160">
        <v>20</v>
      </c>
      <c r="D7" s="160">
        <v>1.1</v>
      </c>
      <c r="E7" s="204">
        <v>0.2</v>
      </c>
      <c r="F7" s="204">
        <v>9.88</v>
      </c>
      <c r="G7" s="160">
        <v>45.72</v>
      </c>
      <c r="H7" s="160">
        <v>0.02</v>
      </c>
      <c r="I7" s="160">
        <v>0</v>
      </c>
      <c r="J7" s="160">
        <v>0</v>
      </c>
      <c r="K7" s="160">
        <v>0.26</v>
      </c>
      <c r="L7" s="160">
        <v>4.6</v>
      </c>
      <c r="M7" s="160">
        <v>17.4</v>
      </c>
      <c r="N7" s="160">
        <v>6.6</v>
      </c>
      <c r="O7" s="203">
        <v>0.22</v>
      </c>
    </row>
    <row r="8" spans="1:15" s="10" customFormat="1" ht="12.75">
      <c r="A8" s="156">
        <v>14</v>
      </c>
      <c r="B8" s="157" t="s">
        <v>151</v>
      </c>
      <c r="C8" s="160">
        <v>10</v>
      </c>
      <c r="D8" s="160">
        <v>0.08</v>
      </c>
      <c r="E8" s="204">
        <v>7.25</v>
      </c>
      <c r="F8" s="204">
        <v>0.13</v>
      </c>
      <c r="G8" s="160">
        <v>66</v>
      </c>
      <c r="H8" s="160">
        <v>0</v>
      </c>
      <c r="I8" s="160">
        <v>0</v>
      </c>
      <c r="J8" s="160">
        <v>0.04</v>
      </c>
      <c r="K8" s="160">
        <v>0.11</v>
      </c>
      <c r="L8" s="160">
        <v>2.4</v>
      </c>
      <c r="M8" s="160">
        <v>3</v>
      </c>
      <c r="N8" s="160">
        <v>0</v>
      </c>
      <c r="O8" s="203">
        <v>0.02</v>
      </c>
    </row>
    <row r="9" spans="1:15" s="10" customFormat="1" ht="12.75">
      <c r="A9" s="156"/>
      <c r="B9" s="157" t="s">
        <v>218</v>
      </c>
      <c r="C9" s="160">
        <v>15</v>
      </c>
      <c r="D9" s="160">
        <v>0</v>
      </c>
      <c r="E9" s="204">
        <v>3.45</v>
      </c>
      <c r="F9" s="204">
        <v>3</v>
      </c>
      <c r="G9" s="160">
        <v>43.05</v>
      </c>
      <c r="H9" s="160">
        <v>0.005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203">
        <v>0</v>
      </c>
    </row>
    <row r="10" spans="1:15" s="16" customFormat="1" ht="12.75">
      <c r="A10" s="157"/>
      <c r="B10" s="157" t="s">
        <v>219</v>
      </c>
      <c r="C10" s="160">
        <v>100</v>
      </c>
      <c r="D10" s="160">
        <v>1.5</v>
      </c>
      <c r="E10" s="204">
        <v>0.5</v>
      </c>
      <c r="F10" s="204">
        <v>21</v>
      </c>
      <c r="G10" s="160">
        <v>96</v>
      </c>
      <c r="H10" s="160">
        <v>0.04</v>
      </c>
      <c r="I10" s="160">
        <v>10</v>
      </c>
      <c r="J10" s="160">
        <v>0</v>
      </c>
      <c r="K10" s="160">
        <v>0.4</v>
      </c>
      <c r="L10" s="160">
        <v>8</v>
      </c>
      <c r="M10" s="160">
        <v>28</v>
      </c>
      <c r="N10" s="160">
        <v>42</v>
      </c>
      <c r="O10" s="205">
        <v>0.6</v>
      </c>
    </row>
    <row r="11" spans="1:15" s="10" customFormat="1" ht="12.75" hidden="1">
      <c r="A11" s="8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10" customFormat="1" ht="12.75">
      <c r="A12" s="7"/>
      <c r="B12" s="17" t="s">
        <v>25</v>
      </c>
      <c r="C12" s="17">
        <f>SUM(C5:C11)</f>
        <v>545</v>
      </c>
      <c r="D12" s="18">
        <f>SUM(D5:D11)</f>
        <v>9.440000000000001</v>
      </c>
      <c r="E12" s="18">
        <f>SUM(E5:E11)</f>
        <v>29.2</v>
      </c>
      <c r="F12" s="18">
        <f>SUM(F5:F11)</f>
        <v>107.81</v>
      </c>
      <c r="G12" s="18">
        <f>SUM(G5:G11)</f>
        <v>673.32</v>
      </c>
      <c r="H12" s="18">
        <f>SUM(H5:H11)</f>
        <v>1.665</v>
      </c>
      <c r="I12" s="18">
        <f>SUM(I5:I11)</f>
        <v>10.34</v>
      </c>
      <c r="J12" s="18">
        <f>SUM(J5:J11)</f>
        <v>0.09</v>
      </c>
      <c r="K12" s="18">
        <f>SUM(K5:K11)</f>
        <v>1.07</v>
      </c>
      <c r="L12" s="18">
        <f>SUM(L5:L11)</f>
        <v>48.82</v>
      </c>
      <c r="M12" s="18">
        <f>SUM(M5:M11)</f>
        <v>189.74</v>
      </c>
      <c r="N12" s="18">
        <f>SUM(N5:N11)</f>
        <v>98.19</v>
      </c>
      <c r="O12" s="18">
        <f>SUM(O6:O11)</f>
        <v>2.25</v>
      </c>
    </row>
    <row r="13" spans="1:15" s="10" customFormat="1" ht="12.75" customHeight="1">
      <c r="A13" s="19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10" customFormat="1" ht="15.75" customHeight="1">
      <c r="A14" s="172"/>
      <c r="B14" s="162" t="s">
        <v>220</v>
      </c>
      <c r="C14" s="160">
        <v>60</v>
      </c>
      <c r="D14" s="203">
        <v>0.42</v>
      </c>
      <c r="E14" s="160">
        <v>0.06</v>
      </c>
      <c r="F14" s="160">
        <v>1.14</v>
      </c>
      <c r="G14" s="160">
        <v>7</v>
      </c>
      <c r="H14" s="160">
        <v>0.02</v>
      </c>
      <c r="I14" s="160">
        <v>4.2</v>
      </c>
      <c r="J14" s="160">
        <v>0</v>
      </c>
      <c r="K14" s="160">
        <v>0</v>
      </c>
      <c r="L14" s="160">
        <v>10.2</v>
      </c>
      <c r="M14" s="160">
        <v>8.4</v>
      </c>
      <c r="N14" s="160">
        <v>7.9</v>
      </c>
      <c r="O14" s="203">
        <v>0.3</v>
      </c>
    </row>
    <row r="15" spans="1:15" s="10" customFormat="1" ht="38.25">
      <c r="A15" s="172"/>
      <c r="B15" s="157" t="s">
        <v>221</v>
      </c>
      <c r="C15" s="160">
        <v>250</v>
      </c>
      <c r="D15" s="206">
        <v>2.3</v>
      </c>
      <c r="E15" s="160">
        <v>4.6</v>
      </c>
      <c r="F15" s="160">
        <v>17.4</v>
      </c>
      <c r="G15" s="160">
        <v>117</v>
      </c>
      <c r="H15" s="160">
        <v>0.01</v>
      </c>
      <c r="I15" s="160">
        <v>12.5</v>
      </c>
      <c r="J15" s="160">
        <v>0</v>
      </c>
      <c r="K15" s="160">
        <v>0</v>
      </c>
      <c r="L15" s="160">
        <v>90.5</v>
      </c>
      <c r="M15" s="160">
        <v>20.7</v>
      </c>
      <c r="N15" s="160">
        <v>91.3</v>
      </c>
      <c r="O15" s="206">
        <v>1.5</v>
      </c>
    </row>
    <row r="16" spans="1:15" s="10" customFormat="1" ht="12.75">
      <c r="A16" s="156">
        <v>154</v>
      </c>
      <c r="B16" s="157" t="s">
        <v>222</v>
      </c>
      <c r="C16" s="160">
        <v>100</v>
      </c>
      <c r="D16" s="203">
        <v>4.4</v>
      </c>
      <c r="E16" s="160">
        <v>9.24</v>
      </c>
      <c r="F16" s="160">
        <v>17.45</v>
      </c>
      <c r="G16" s="160">
        <v>184</v>
      </c>
      <c r="H16" s="160">
        <v>0.025</v>
      </c>
      <c r="I16" s="160">
        <v>2.774</v>
      </c>
      <c r="J16" s="160">
        <v>0.02</v>
      </c>
      <c r="K16" s="160">
        <v>0.098</v>
      </c>
      <c r="L16" s="160">
        <v>30.13</v>
      </c>
      <c r="M16" s="160">
        <v>44.8</v>
      </c>
      <c r="N16" s="160">
        <v>18.63</v>
      </c>
      <c r="O16" s="203">
        <v>0.6</v>
      </c>
    </row>
    <row r="17" spans="1:15" s="10" customFormat="1" ht="12.75">
      <c r="A17" s="156">
        <v>143</v>
      </c>
      <c r="B17" s="157" t="s">
        <v>158</v>
      </c>
      <c r="C17" s="160">
        <v>150</v>
      </c>
      <c r="D17" s="206">
        <v>3.53</v>
      </c>
      <c r="E17" s="160">
        <v>12.7</v>
      </c>
      <c r="F17" s="160">
        <v>2.29</v>
      </c>
      <c r="G17" s="160">
        <v>202.86</v>
      </c>
      <c r="H17" s="160">
        <v>0.09</v>
      </c>
      <c r="I17" s="160">
        <v>15.37</v>
      </c>
      <c r="J17" s="160">
        <v>0.065</v>
      </c>
      <c r="K17" s="160">
        <v>2.07</v>
      </c>
      <c r="L17" s="160">
        <v>63.09</v>
      </c>
      <c r="M17" s="160">
        <v>67.29</v>
      </c>
      <c r="N17" s="160">
        <v>16.26</v>
      </c>
      <c r="O17" s="206">
        <v>0.86</v>
      </c>
    </row>
    <row r="18" spans="1:15" s="10" customFormat="1" ht="38.25">
      <c r="A18" s="156">
        <v>349</v>
      </c>
      <c r="B18" s="162" t="s">
        <v>159</v>
      </c>
      <c r="C18" s="160">
        <v>200</v>
      </c>
      <c r="D18" s="206">
        <v>0</v>
      </c>
      <c r="E18" s="160">
        <v>0</v>
      </c>
      <c r="F18" s="160">
        <v>31.4</v>
      </c>
      <c r="G18" s="160">
        <v>140</v>
      </c>
      <c r="H18" s="160">
        <v>0.01</v>
      </c>
      <c r="I18" s="160">
        <v>3.6</v>
      </c>
      <c r="J18" s="160">
        <v>0.2</v>
      </c>
      <c r="K18" s="160">
        <v>0</v>
      </c>
      <c r="L18" s="160">
        <v>32.48</v>
      </c>
      <c r="M18" s="160">
        <v>48.72</v>
      </c>
      <c r="N18" s="160">
        <v>10</v>
      </c>
      <c r="O18" s="206">
        <v>0.6</v>
      </c>
    </row>
    <row r="19" spans="1:15" s="10" customFormat="1" ht="12.75">
      <c r="A19" s="157"/>
      <c r="B19" s="162" t="s">
        <v>34</v>
      </c>
      <c r="C19" s="160">
        <v>40</v>
      </c>
      <c r="D19" s="203">
        <v>2.24</v>
      </c>
      <c r="E19" s="160">
        <v>0.44</v>
      </c>
      <c r="F19" s="160">
        <v>19.76</v>
      </c>
      <c r="G19" s="160">
        <v>91.96</v>
      </c>
      <c r="H19" s="160">
        <v>0.04</v>
      </c>
      <c r="I19" s="160">
        <v>0</v>
      </c>
      <c r="J19" s="160">
        <v>0</v>
      </c>
      <c r="K19" s="160">
        <v>0.36</v>
      </c>
      <c r="L19" s="160">
        <v>9.2</v>
      </c>
      <c r="M19" s="160">
        <v>42.4</v>
      </c>
      <c r="N19" s="160">
        <v>10</v>
      </c>
      <c r="O19" s="203">
        <v>1.24</v>
      </c>
    </row>
    <row r="20" spans="1:15" s="10" customFormat="1" ht="12.75" hidden="1">
      <c r="A20" s="194"/>
      <c r="B20" s="178"/>
      <c r="C20" s="179"/>
      <c r="D20" s="9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9"/>
    </row>
    <row r="21" spans="1:15" s="10" customFormat="1" ht="12.75" hidden="1">
      <c r="A21" s="11"/>
      <c r="B21" s="7"/>
      <c r="C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s="10" customFormat="1" ht="17.25" customHeight="1" hidden="1">
      <c r="A22" s="28"/>
      <c r="B22" s="7"/>
      <c r="C22" s="2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10" customFormat="1" ht="12.75">
      <c r="A23" s="29"/>
      <c r="B23" s="30" t="s">
        <v>35</v>
      </c>
      <c r="C23" s="31">
        <f>SUM(C14:C22)</f>
        <v>800</v>
      </c>
      <c r="D23" s="18">
        <f>SUM(D14:D22)</f>
        <v>12.89</v>
      </c>
      <c r="E23" s="18">
        <f>SUM(E14:E22)</f>
        <v>27.04</v>
      </c>
      <c r="F23" s="18">
        <f>SUM(F14:F22)</f>
        <v>89.44</v>
      </c>
      <c r="G23" s="18">
        <f>SUM(G14:G22)</f>
        <v>742.82</v>
      </c>
      <c r="H23" s="18">
        <f>SUM(H14:H22)</f>
        <v>0.195</v>
      </c>
      <c r="I23" s="18">
        <f>SUM(I14:I22)</f>
        <v>38.444</v>
      </c>
      <c r="J23" s="18">
        <f>SUM(J14:J22)</f>
        <v>0.28500000000000003</v>
      </c>
      <c r="K23" s="18">
        <f>SUM(K14:K22)</f>
        <v>2.5279999999999996</v>
      </c>
      <c r="L23" s="18">
        <f>SUM(L14:L22)</f>
        <v>235.59999999999997</v>
      </c>
      <c r="M23" s="18">
        <f>SUM(M14:M22)</f>
        <v>232.31000000000003</v>
      </c>
      <c r="N23" s="18">
        <f>SUM(N14:N22)</f>
        <v>154.09</v>
      </c>
      <c r="O23" s="18">
        <f>SUM(O14:O22)</f>
        <v>5.1</v>
      </c>
    </row>
    <row r="24" spans="1:15" s="10" customFormat="1" ht="12.75">
      <c r="A24" s="32"/>
      <c r="B24" s="32" t="s">
        <v>36</v>
      </c>
      <c r="C24" s="33">
        <f>C23+C12</f>
        <v>1345</v>
      </c>
      <c r="D24" s="34">
        <f>D23+D12</f>
        <v>22.330000000000002</v>
      </c>
      <c r="E24" s="34">
        <f>E23+E12</f>
        <v>56.239999999999995</v>
      </c>
      <c r="F24" s="34">
        <f>F23+F12</f>
        <v>197.25</v>
      </c>
      <c r="G24" s="34">
        <f>G23+G12</f>
        <v>1416.14</v>
      </c>
      <c r="H24" s="34">
        <f>H23+H12</f>
        <v>1.86</v>
      </c>
      <c r="I24" s="34">
        <f>I23+I12</f>
        <v>48.784000000000006</v>
      </c>
      <c r="J24" s="34">
        <f>J23+J12</f>
        <v>0.375</v>
      </c>
      <c r="K24" s="34">
        <f>K23+K12</f>
        <v>3.598</v>
      </c>
      <c r="L24" s="34">
        <f>L23+L12</f>
        <v>284.41999999999996</v>
      </c>
      <c r="M24" s="34">
        <f>M23+M12</f>
        <v>422.05000000000007</v>
      </c>
      <c r="N24" s="34">
        <f>N23+N12</f>
        <v>252.28</v>
      </c>
      <c r="O24" s="34">
        <f>O23+O12</f>
        <v>7.35</v>
      </c>
    </row>
    <row r="25" spans="1:15" s="10" customFormat="1" ht="12.75" customHeight="1">
      <c r="A25" s="35" t="s">
        <v>37</v>
      </c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</row>
    <row r="26" spans="1:15" s="10" customFormat="1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10" customFormat="1" ht="12.75">
      <c r="A27" s="156"/>
      <c r="B27" s="162" t="s">
        <v>223</v>
      </c>
      <c r="C27" s="160">
        <v>240</v>
      </c>
      <c r="D27" s="207">
        <v>5.91</v>
      </c>
      <c r="E27" s="207">
        <v>10.54</v>
      </c>
      <c r="F27" s="207">
        <v>55</v>
      </c>
      <c r="G27" s="207">
        <v>338.5</v>
      </c>
      <c r="H27" s="207">
        <v>0.09</v>
      </c>
      <c r="I27" s="207">
        <v>11.35</v>
      </c>
      <c r="J27" s="207">
        <v>0</v>
      </c>
      <c r="K27" s="207">
        <v>0</v>
      </c>
      <c r="L27" s="207">
        <v>22.5</v>
      </c>
      <c r="M27" s="207">
        <v>15.4</v>
      </c>
      <c r="N27" s="207">
        <v>12</v>
      </c>
      <c r="O27" s="207">
        <v>3.05</v>
      </c>
    </row>
    <row r="28" spans="1:15" s="10" customFormat="1" ht="25.5">
      <c r="A28" s="157"/>
      <c r="B28" s="162" t="s">
        <v>224</v>
      </c>
      <c r="C28" s="160">
        <v>200</v>
      </c>
      <c r="D28" s="160">
        <v>0</v>
      </c>
      <c r="E28" s="160">
        <v>0</v>
      </c>
      <c r="F28" s="160">
        <v>15</v>
      </c>
      <c r="G28" s="160">
        <v>60</v>
      </c>
      <c r="H28" s="160">
        <v>0</v>
      </c>
      <c r="I28" s="160">
        <v>0</v>
      </c>
      <c r="J28" s="160">
        <v>0</v>
      </c>
      <c r="K28" s="160">
        <v>0</v>
      </c>
      <c r="L28" s="160">
        <v>0.9</v>
      </c>
      <c r="M28" s="160">
        <v>0.1</v>
      </c>
      <c r="N28" s="160">
        <v>0.5</v>
      </c>
      <c r="O28" s="160">
        <v>0.3</v>
      </c>
    </row>
    <row r="29" spans="1:15" s="10" customFormat="1" ht="12.75">
      <c r="A29" s="157"/>
      <c r="B29" s="162" t="s">
        <v>217</v>
      </c>
      <c r="C29" s="160">
        <v>20</v>
      </c>
      <c r="D29" s="160">
        <v>1.1</v>
      </c>
      <c r="E29" s="160">
        <v>0.2</v>
      </c>
      <c r="F29" s="160">
        <v>9.88</v>
      </c>
      <c r="G29" s="160">
        <v>45.72</v>
      </c>
      <c r="H29" s="160">
        <v>0.02</v>
      </c>
      <c r="I29" s="160">
        <v>0</v>
      </c>
      <c r="J29" s="160">
        <v>0</v>
      </c>
      <c r="K29" s="160">
        <v>0.26</v>
      </c>
      <c r="L29" s="160">
        <v>4.6</v>
      </c>
      <c r="M29" s="160">
        <v>17.4</v>
      </c>
      <c r="N29" s="160">
        <v>6.6</v>
      </c>
      <c r="O29" s="160">
        <v>0.22</v>
      </c>
    </row>
    <row r="30" spans="1:15" s="10" customFormat="1" ht="25.5">
      <c r="A30" s="157"/>
      <c r="B30" s="162" t="s">
        <v>225</v>
      </c>
      <c r="C30" s="160">
        <v>50</v>
      </c>
      <c r="D30" s="160">
        <v>0.5</v>
      </c>
      <c r="E30" s="160">
        <v>7</v>
      </c>
      <c r="F30" s="160">
        <v>33.5</v>
      </c>
      <c r="G30" s="160">
        <v>198.5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</row>
    <row r="31" spans="1:15" s="10" customFormat="1" ht="12.75">
      <c r="A31" s="156">
        <v>14</v>
      </c>
      <c r="B31" s="157" t="s">
        <v>151</v>
      </c>
      <c r="C31" s="160">
        <v>10</v>
      </c>
      <c r="D31" s="160">
        <v>0.08</v>
      </c>
      <c r="E31" s="160">
        <v>7.25</v>
      </c>
      <c r="F31" s="160">
        <v>0.13</v>
      </c>
      <c r="G31" s="160">
        <v>66</v>
      </c>
      <c r="H31" s="160">
        <v>0</v>
      </c>
      <c r="I31" s="160">
        <v>0</v>
      </c>
      <c r="J31" s="160">
        <v>0.04</v>
      </c>
      <c r="K31" s="160">
        <v>0.11</v>
      </c>
      <c r="L31" s="160">
        <v>2.4</v>
      </c>
      <c r="M31" s="160">
        <v>3</v>
      </c>
      <c r="N31" s="160">
        <v>0</v>
      </c>
      <c r="O31" s="160">
        <v>0.02</v>
      </c>
    </row>
    <row r="32" spans="1:15" s="10" customFormat="1" ht="12.75" hidden="1">
      <c r="A32" s="44"/>
      <c r="B32" s="7"/>
      <c r="C32" s="2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10" customFormat="1" ht="12.75">
      <c r="A33" s="29"/>
      <c r="B33" s="30" t="s">
        <v>25</v>
      </c>
      <c r="C33" s="31">
        <f>SUM(C27:C32)</f>
        <v>520</v>
      </c>
      <c r="D33" s="18">
        <f>SUM(D27:D32)</f>
        <v>7.59</v>
      </c>
      <c r="E33" s="18">
        <f>SUM(E27:E32)</f>
        <v>24.99</v>
      </c>
      <c r="F33" s="18">
        <f>SUM(F27:F32)</f>
        <v>113.51</v>
      </c>
      <c r="G33" s="18">
        <f>SUM(G27:G32)</f>
        <v>708.72</v>
      </c>
      <c r="H33" s="18">
        <f>SUM(H27:H32)</f>
        <v>0.11</v>
      </c>
      <c r="I33" s="18">
        <f>SUM(I27:I32)</f>
        <v>11.35</v>
      </c>
      <c r="J33" s="18">
        <f>SUM(J27:J32)</f>
        <v>0.04</v>
      </c>
      <c r="K33" s="18">
        <f>SUM(K27:K32)</f>
        <v>0.37</v>
      </c>
      <c r="L33" s="18">
        <f>SUM(L27:L32)</f>
        <v>30.4</v>
      </c>
      <c r="M33" s="18">
        <f>SUM(M27:M32)</f>
        <v>35.9</v>
      </c>
      <c r="N33" s="18">
        <f>SUM(N27:N32)</f>
        <v>19.1</v>
      </c>
      <c r="O33" s="18">
        <f>SUM(O27:O32)</f>
        <v>3.59</v>
      </c>
    </row>
    <row r="34" spans="1:15" s="10" customFormat="1" ht="12.75" customHeight="1">
      <c r="A34" s="19" t="s">
        <v>26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s="10" customFormat="1" ht="25.5">
      <c r="A35" s="156" t="s">
        <v>226</v>
      </c>
      <c r="B35" s="162" t="s">
        <v>227</v>
      </c>
      <c r="C35" s="160">
        <v>65</v>
      </c>
      <c r="D35" s="160">
        <v>0.8</v>
      </c>
      <c r="E35" s="160">
        <v>6.4</v>
      </c>
      <c r="F35" s="160">
        <v>5.9</v>
      </c>
      <c r="G35" s="160">
        <v>94</v>
      </c>
      <c r="H35" s="160">
        <v>0.1</v>
      </c>
      <c r="I35" s="160">
        <v>4.2</v>
      </c>
      <c r="J35" s="160">
        <v>0</v>
      </c>
      <c r="K35" s="160">
        <v>0.087</v>
      </c>
      <c r="L35" s="160">
        <v>19.02</v>
      </c>
      <c r="M35" s="160">
        <v>20.7</v>
      </c>
      <c r="N35" s="160">
        <v>9.9</v>
      </c>
      <c r="O35" s="160">
        <v>0.96</v>
      </c>
    </row>
    <row r="36" spans="1:15" s="10" customFormat="1" ht="25.5" customHeight="1">
      <c r="A36" s="156">
        <v>111</v>
      </c>
      <c r="B36" s="162" t="s">
        <v>228</v>
      </c>
      <c r="C36" s="160">
        <v>250</v>
      </c>
      <c r="D36" s="160">
        <v>0.4</v>
      </c>
      <c r="E36" s="160">
        <v>5</v>
      </c>
      <c r="F36" s="160">
        <v>11.3</v>
      </c>
      <c r="G36" s="160">
        <v>91.8</v>
      </c>
      <c r="H36" s="160">
        <v>0.05</v>
      </c>
      <c r="I36" s="160">
        <v>3.25</v>
      </c>
      <c r="J36" s="160">
        <v>1.3</v>
      </c>
      <c r="K36" s="160">
        <v>0.5</v>
      </c>
      <c r="L36" s="160">
        <v>15.5</v>
      </c>
      <c r="M36" s="160">
        <v>31</v>
      </c>
      <c r="N36" s="160">
        <v>9.25</v>
      </c>
      <c r="O36" s="160">
        <v>0.5</v>
      </c>
    </row>
    <row r="37" spans="1:15" s="10" customFormat="1" ht="24" customHeight="1">
      <c r="A37" s="156">
        <v>153</v>
      </c>
      <c r="B37" s="157" t="s">
        <v>229</v>
      </c>
      <c r="C37" s="160">
        <v>120</v>
      </c>
      <c r="D37" s="160">
        <v>4.08</v>
      </c>
      <c r="E37" s="160">
        <v>9.24</v>
      </c>
      <c r="F37" s="160">
        <v>24.04</v>
      </c>
      <c r="G37" s="160">
        <v>194</v>
      </c>
      <c r="H37" s="160">
        <v>0.025</v>
      </c>
      <c r="I37" s="160">
        <v>2.774</v>
      </c>
      <c r="J37" s="160">
        <v>0.02</v>
      </c>
      <c r="K37" s="160">
        <v>0.098</v>
      </c>
      <c r="L37" s="160">
        <v>30.13</v>
      </c>
      <c r="M37" s="160">
        <v>44.8</v>
      </c>
      <c r="N37" s="160">
        <v>18.63</v>
      </c>
      <c r="O37" s="160">
        <v>0.604</v>
      </c>
    </row>
    <row r="38" spans="1:15" s="10" customFormat="1" ht="25.5">
      <c r="A38" s="157"/>
      <c r="B38" s="162" t="s">
        <v>230</v>
      </c>
      <c r="C38" s="160">
        <v>150</v>
      </c>
      <c r="D38" s="160">
        <v>2.9</v>
      </c>
      <c r="E38" s="160">
        <v>4.4</v>
      </c>
      <c r="F38" s="160">
        <v>23</v>
      </c>
      <c r="G38" s="160">
        <v>142.5</v>
      </c>
      <c r="H38" s="160">
        <v>0.153</v>
      </c>
      <c r="I38" s="160">
        <v>21</v>
      </c>
      <c r="J38" s="160">
        <v>0.04</v>
      </c>
      <c r="K38" s="160">
        <v>0.19</v>
      </c>
      <c r="L38" s="160">
        <v>19.56</v>
      </c>
      <c r="M38" s="160">
        <v>80.3</v>
      </c>
      <c r="N38" s="160">
        <v>29.65</v>
      </c>
      <c r="O38" s="160">
        <v>1.2</v>
      </c>
    </row>
    <row r="39" spans="1:15" s="10" customFormat="1" ht="12.75">
      <c r="A39" s="157" t="s">
        <v>169</v>
      </c>
      <c r="B39" s="162" t="s">
        <v>231</v>
      </c>
      <c r="C39" s="160">
        <v>200</v>
      </c>
      <c r="D39" s="160">
        <v>2</v>
      </c>
      <c r="E39" s="160">
        <v>0.12</v>
      </c>
      <c r="F39" s="160">
        <v>20.2</v>
      </c>
      <c r="G39" s="160">
        <v>92</v>
      </c>
      <c r="H39" s="160">
        <v>0.01</v>
      </c>
      <c r="I39" s="160">
        <v>4</v>
      </c>
      <c r="J39" s="160">
        <v>0</v>
      </c>
      <c r="K39" s="160">
        <v>0.2</v>
      </c>
      <c r="L39" s="160">
        <v>17</v>
      </c>
      <c r="M39" s="160">
        <v>14</v>
      </c>
      <c r="N39" s="160">
        <v>8</v>
      </c>
      <c r="O39" s="160">
        <v>0.6</v>
      </c>
    </row>
    <row r="40" spans="1:15" s="10" customFormat="1" ht="17.25" customHeight="1">
      <c r="A40" s="157"/>
      <c r="B40" s="162" t="s">
        <v>34</v>
      </c>
      <c r="C40" s="160">
        <v>40</v>
      </c>
      <c r="D40" s="160">
        <v>2.24</v>
      </c>
      <c r="E40" s="160">
        <v>0.44</v>
      </c>
      <c r="F40" s="160">
        <v>19.76</v>
      </c>
      <c r="G40" s="160">
        <v>91.96</v>
      </c>
      <c r="H40" s="160">
        <v>0.04</v>
      </c>
      <c r="I40" s="160">
        <v>0</v>
      </c>
      <c r="J40" s="160">
        <v>0</v>
      </c>
      <c r="K40" s="160">
        <v>0.36</v>
      </c>
      <c r="L40" s="160">
        <v>9.2</v>
      </c>
      <c r="M40" s="160">
        <v>42.4</v>
      </c>
      <c r="N40" s="160">
        <v>10</v>
      </c>
      <c r="O40" s="160">
        <v>1.24</v>
      </c>
    </row>
    <row r="41" spans="1:15" s="10" customFormat="1" ht="12.75">
      <c r="A41" s="173"/>
      <c r="B41" s="174" t="s">
        <v>35</v>
      </c>
      <c r="C41" s="175">
        <f>SUM(C35:C40)</f>
        <v>825</v>
      </c>
      <c r="D41" s="176">
        <f>SUM(D35:D40)</f>
        <v>12.420000000000002</v>
      </c>
      <c r="E41" s="176">
        <f>SUM(E35:E40)</f>
        <v>25.6</v>
      </c>
      <c r="F41" s="176">
        <f>SUM(F35:F40)</f>
        <v>104.20000000000002</v>
      </c>
      <c r="G41" s="176">
        <f>SUM(G35:G40)</f>
        <v>706.26</v>
      </c>
      <c r="H41" s="176">
        <f>SUM(H35:H40)</f>
        <v>0.378</v>
      </c>
      <c r="I41" s="176">
        <f>SUM(I35:I40)</f>
        <v>35.224000000000004</v>
      </c>
      <c r="J41" s="176">
        <f>SUM(J35:J40)</f>
        <v>1.36</v>
      </c>
      <c r="K41" s="176">
        <f>SUM(K35:K40)</f>
        <v>1.4349999999999998</v>
      </c>
      <c r="L41" s="176">
        <f>SUM(L35:L40)</f>
        <v>110.41</v>
      </c>
      <c r="M41" s="176">
        <f>SUM(M35:M40)</f>
        <v>233.2</v>
      </c>
      <c r="N41" s="176">
        <f>SUM(N35:N40)</f>
        <v>85.43</v>
      </c>
      <c r="O41" s="176">
        <f>SUM(O35:O40)</f>
        <v>5.104</v>
      </c>
    </row>
    <row r="42" spans="2:15" s="10" customFormat="1" ht="12.75">
      <c r="B42" s="32" t="s">
        <v>49</v>
      </c>
      <c r="C42" s="51">
        <f>C41+C33</f>
        <v>1345</v>
      </c>
      <c r="D42" s="34">
        <f>D41+D33</f>
        <v>20.01</v>
      </c>
      <c r="E42" s="34">
        <f>E41+E33</f>
        <v>50.59</v>
      </c>
      <c r="F42" s="34">
        <f>F41+F33</f>
        <v>217.71000000000004</v>
      </c>
      <c r="G42" s="34">
        <f>G41+G33</f>
        <v>1414.98</v>
      </c>
      <c r="H42" s="34">
        <f>H41+H33</f>
        <v>0.488</v>
      </c>
      <c r="I42" s="34">
        <f>I41+I33</f>
        <v>46.574000000000005</v>
      </c>
      <c r="J42" s="34">
        <f>J41+J33</f>
        <v>1.4000000000000001</v>
      </c>
      <c r="K42" s="34">
        <f>K41+K33</f>
        <v>1.8049999999999997</v>
      </c>
      <c r="L42" s="34">
        <f>L41+L33</f>
        <v>140.81</v>
      </c>
      <c r="M42" s="34">
        <f>M41+M33</f>
        <v>269.09999999999997</v>
      </c>
      <c r="N42" s="34">
        <f>N41+N33</f>
        <v>104.53</v>
      </c>
      <c r="O42" s="34">
        <f>O41+O33</f>
        <v>8.693999999999999</v>
      </c>
    </row>
    <row r="43" spans="1:15" s="10" customFormat="1" ht="12.75" customHeight="1">
      <c r="A43" s="35" t="s">
        <v>50</v>
      </c>
      <c r="B43" s="35"/>
      <c r="C43" s="35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</row>
    <row r="44" spans="1:15" s="10" customFormat="1" ht="12.75" customHeight="1">
      <c r="A44" s="19" t="s">
        <v>19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s="10" customFormat="1" ht="25.5">
      <c r="A45" s="156">
        <v>191</v>
      </c>
      <c r="B45" s="157" t="s">
        <v>232</v>
      </c>
      <c r="C45" s="160">
        <v>170</v>
      </c>
      <c r="D45" s="160">
        <v>5.03</v>
      </c>
      <c r="E45" s="160">
        <v>7.4</v>
      </c>
      <c r="F45" s="160">
        <v>47.6</v>
      </c>
      <c r="G45" s="160">
        <v>318.8</v>
      </c>
      <c r="H45" s="160">
        <v>0.08</v>
      </c>
      <c r="I45" s="160">
        <v>0.62</v>
      </c>
      <c r="J45" s="160" t="s">
        <v>164</v>
      </c>
      <c r="K45" s="160" t="s">
        <v>164</v>
      </c>
      <c r="L45" s="160">
        <v>23.88</v>
      </c>
      <c r="M45" s="160">
        <v>30.29</v>
      </c>
      <c r="N45" s="160">
        <v>82.11</v>
      </c>
      <c r="O45" s="160">
        <v>1.19</v>
      </c>
    </row>
    <row r="46" spans="1:15" s="10" customFormat="1" ht="12.75">
      <c r="A46" s="156">
        <v>377</v>
      </c>
      <c r="B46" s="157" t="s">
        <v>196</v>
      </c>
      <c r="C46" s="160">
        <v>200</v>
      </c>
      <c r="D46" s="160">
        <v>0.3</v>
      </c>
      <c r="E46" s="160">
        <v>0.1</v>
      </c>
      <c r="F46" s="160">
        <v>15.2</v>
      </c>
      <c r="G46" s="160">
        <v>59</v>
      </c>
      <c r="H46" s="160">
        <v>0</v>
      </c>
      <c r="I46" s="160">
        <v>2.9</v>
      </c>
      <c r="J46" s="160">
        <v>0</v>
      </c>
      <c r="K46" s="160">
        <v>0.01</v>
      </c>
      <c r="L46" s="160">
        <v>7.8</v>
      </c>
      <c r="M46" s="160">
        <v>5.2</v>
      </c>
      <c r="N46" s="160">
        <v>9.7</v>
      </c>
      <c r="O46" s="160">
        <v>0.9</v>
      </c>
    </row>
    <row r="47" spans="1:15" s="10" customFormat="1" ht="12.75">
      <c r="A47" s="156"/>
      <c r="B47" s="162" t="s">
        <v>217</v>
      </c>
      <c r="C47" s="160">
        <v>20</v>
      </c>
      <c r="D47" s="160">
        <v>1.1</v>
      </c>
      <c r="E47" s="160">
        <v>0.2</v>
      </c>
      <c r="F47" s="160">
        <v>9.88</v>
      </c>
      <c r="G47" s="160">
        <v>45.72</v>
      </c>
      <c r="H47" s="160">
        <v>0.02</v>
      </c>
      <c r="I47" s="160">
        <v>0</v>
      </c>
      <c r="J47" s="160">
        <v>0</v>
      </c>
      <c r="K47" s="160">
        <v>0.26</v>
      </c>
      <c r="L47" s="160">
        <v>4.6</v>
      </c>
      <c r="M47" s="160">
        <v>17.4</v>
      </c>
      <c r="N47" s="160">
        <v>6.6</v>
      </c>
      <c r="O47" s="160">
        <v>0.22</v>
      </c>
    </row>
    <row r="48" spans="1:15" s="10" customFormat="1" ht="12.75">
      <c r="A48" s="156">
        <v>14</v>
      </c>
      <c r="B48" s="157" t="s">
        <v>151</v>
      </c>
      <c r="C48" s="160">
        <v>10</v>
      </c>
      <c r="D48" s="160">
        <v>0.08</v>
      </c>
      <c r="E48" s="160">
        <v>7.25</v>
      </c>
      <c r="F48" s="160">
        <v>0.13</v>
      </c>
      <c r="G48" s="160">
        <v>66</v>
      </c>
      <c r="H48" s="160">
        <v>0</v>
      </c>
      <c r="I48" s="160">
        <v>0</v>
      </c>
      <c r="J48" s="160">
        <v>0.04</v>
      </c>
      <c r="K48" s="160">
        <v>0.11</v>
      </c>
      <c r="L48" s="160">
        <v>2.4</v>
      </c>
      <c r="M48" s="160">
        <v>3</v>
      </c>
      <c r="N48" s="160">
        <v>0</v>
      </c>
      <c r="O48" s="160">
        <v>0.02</v>
      </c>
    </row>
    <row r="49" spans="1:15" s="16" customFormat="1" ht="12.75">
      <c r="A49" s="208"/>
      <c r="B49" s="208" t="s">
        <v>219</v>
      </c>
      <c r="C49" s="199">
        <v>100</v>
      </c>
      <c r="D49" s="199">
        <v>1.5</v>
      </c>
      <c r="E49" s="199">
        <v>0.5</v>
      </c>
      <c r="F49" s="199">
        <v>21</v>
      </c>
      <c r="G49" s="199">
        <v>96</v>
      </c>
      <c r="H49" s="199">
        <v>0.04</v>
      </c>
      <c r="I49" s="199">
        <v>10</v>
      </c>
      <c r="J49" s="199">
        <v>0</v>
      </c>
      <c r="K49" s="199">
        <v>0.4</v>
      </c>
      <c r="L49" s="199">
        <v>8</v>
      </c>
      <c r="M49" s="199">
        <v>28</v>
      </c>
      <c r="N49" s="199">
        <v>42</v>
      </c>
      <c r="O49" s="199">
        <v>0.6</v>
      </c>
    </row>
    <row r="50" spans="1:15" s="10" customFormat="1" ht="12.75" hidden="1">
      <c r="A50" s="49"/>
      <c r="B50" s="13"/>
      <c r="C50" s="14"/>
      <c r="D50" s="15"/>
      <c r="E50" s="15"/>
      <c r="F50" s="15"/>
      <c r="G50" s="39"/>
      <c r="H50" s="39"/>
      <c r="I50" s="39"/>
      <c r="J50" s="50"/>
      <c r="K50" s="39"/>
      <c r="L50" s="39"/>
      <c r="M50" s="39"/>
      <c r="N50" s="39"/>
      <c r="O50" s="39"/>
    </row>
    <row r="51" spans="1:15" s="10" customFormat="1" ht="12.75">
      <c r="A51" s="29"/>
      <c r="B51" s="30" t="s">
        <v>25</v>
      </c>
      <c r="C51" s="31">
        <f>SUM(C45:C50)</f>
        <v>500</v>
      </c>
      <c r="D51" s="18">
        <f>SUM(D45:D50)</f>
        <v>8.010000000000002</v>
      </c>
      <c r="E51" s="18">
        <f>SUM(E45:E50)</f>
        <v>15.450000000000001</v>
      </c>
      <c r="F51" s="18">
        <f>SUM(F45:F50)</f>
        <v>93.81</v>
      </c>
      <c r="G51" s="18">
        <f>SUM(G45:G50)</f>
        <v>585.52</v>
      </c>
      <c r="H51" s="18">
        <f>SUM(H45:H50)</f>
        <v>0.14</v>
      </c>
      <c r="I51" s="18">
        <f>SUM(I45:I50)</f>
        <v>13.52</v>
      </c>
      <c r="J51" s="18">
        <f>SUM(J45:J50)</f>
        <v>0.04</v>
      </c>
      <c r="K51" s="18">
        <f>SUM(K45:K50)</f>
        <v>0.78</v>
      </c>
      <c r="L51" s="18">
        <f>SUM(L45:L50)</f>
        <v>46.67999999999999</v>
      </c>
      <c r="M51" s="18">
        <f>SUM(M45:M50)</f>
        <v>83.88999999999999</v>
      </c>
      <c r="N51" s="18">
        <f>SUM(N45:N50)</f>
        <v>140.41</v>
      </c>
      <c r="O51" s="18">
        <f>SUM(O45:O50)</f>
        <v>2.93</v>
      </c>
    </row>
    <row r="52" spans="1:15" s="10" customFormat="1" ht="12.75" customHeight="1">
      <c r="A52" s="19" t="s">
        <v>26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10" customFormat="1" ht="25.5">
      <c r="A53" s="156">
        <v>21</v>
      </c>
      <c r="B53" s="162" t="s">
        <v>233</v>
      </c>
      <c r="C53" s="160">
        <v>60</v>
      </c>
      <c r="D53" s="160">
        <v>0.5</v>
      </c>
      <c r="E53" s="160">
        <v>2.01</v>
      </c>
      <c r="F53" s="160">
        <v>1.1</v>
      </c>
      <c r="G53" s="160">
        <v>33.6</v>
      </c>
      <c r="H53" s="160">
        <v>0.09</v>
      </c>
      <c r="I53" s="160">
        <v>4.2</v>
      </c>
      <c r="J53" s="160">
        <v>0</v>
      </c>
      <c r="K53" s="160">
        <v>0.27</v>
      </c>
      <c r="L53" s="160">
        <v>20.38</v>
      </c>
      <c r="M53" s="160">
        <v>13.9</v>
      </c>
      <c r="N53" s="160">
        <v>8.4</v>
      </c>
      <c r="O53" s="160">
        <v>0.04</v>
      </c>
    </row>
    <row r="54" spans="1:15" s="10" customFormat="1" ht="36" customHeight="1">
      <c r="A54" s="209"/>
      <c r="B54" s="162" t="s">
        <v>234</v>
      </c>
      <c r="C54" s="160">
        <v>250</v>
      </c>
      <c r="D54" s="160">
        <v>1.9</v>
      </c>
      <c r="E54" s="160">
        <v>6.1</v>
      </c>
      <c r="F54" s="160">
        <v>12.5</v>
      </c>
      <c r="G54" s="160">
        <v>111</v>
      </c>
      <c r="H54" s="160">
        <v>0.1</v>
      </c>
      <c r="I54" s="160">
        <v>34.3</v>
      </c>
      <c r="J54" s="160">
        <v>2</v>
      </c>
      <c r="K54" s="160">
        <v>0</v>
      </c>
      <c r="L54" s="160">
        <v>67.9</v>
      </c>
      <c r="M54" s="160">
        <v>14</v>
      </c>
      <c r="N54" s="160">
        <v>69</v>
      </c>
      <c r="O54" s="160">
        <v>1.1</v>
      </c>
    </row>
    <row r="55" spans="1:15" s="10" customFormat="1" ht="27" customHeight="1">
      <c r="A55" s="156">
        <v>169</v>
      </c>
      <c r="B55" s="157" t="s">
        <v>235</v>
      </c>
      <c r="C55" s="207">
        <v>200</v>
      </c>
      <c r="D55" s="207">
        <v>3.82</v>
      </c>
      <c r="E55" s="207">
        <v>21.3</v>
      </c>
      <c r="F55" s="207">
        <v>9.86</v>
      </c>
      <c r="G55" s="207">
        <v>252</v>
      </c>
      <c r="H55" s="207">
        <v>0.06</v>
      </c>
      <c r="I55" s="207">
        <v>16.1</v>
      </c>
      <c r="J55" s="207">
        <v>0</v>
      </c>
      <c r="K55" s="207">
        <v>0.46</v>
      </c>
      <c r="L55" s="207">
        <v>111.86</v>
      </c>
      <c r="M55" s="207">
        <v>79.42</v>
      </c>
      <c r="N55" s="207">
        <v>29.92</v>
      </c>
      <c r="O55" s="207">
        <v>0.96</v>
      </c>
    </row>
    <row r="56" spans="1:15" s="10" customFormat="1" ht="27" customHeight="1">
      <c r="A56" s="156">
        <v>345</v>
      </c>
      <c r="B56" s="162" t="s">
        <v>178</v>
      </c>
      <c r="C56" s="160">
        <v>200</v>
      </c>
      <c r="D56" s="160">
        <v>0.52</v>
      </c>
      <c r="E56" s="160">
        <v>0.18</v>
      </c>
      <c r="F56" s="160">
        <v>28.86</v>
      </c>
      <c r="G56" s="160">
        <v>122.24</v>
      </c>
      <c r="H56" s="160">
        <v>0.02</v>
      </c>
      <c r="I56" s="160">
        <v>17.6</v>
      </c>
      <c r="J56" s="160">
        <v>0</v>
      </c>
      <c r="K56" s="160">
        <v>0.38</v>
      </c>
      <c r="L56" s="160">
        <v>23.4</v>
      </c>
      <c r="M56" s="160">
        <v>23.4</v>
      </c>
      <c r="N56" s="160">
        <v>17</v>
      </c>
      <c r="O56" s="160">
        <v>0.6</v>
      </c>
    </row>
    <row r="57" spans="1:15" s="10" customFormat="1" ht="12.75">
      <c r="A57" s="157"/>
      <c r="B57" s="162" t="s">
        <v>34</v>
      </c>
      <c r="C57" s="160">
        <v>40</v>
      </c>
      <c r="D57" s="160">
        <v>2.24</v>
      </c>
      <c r="E57" s="160">
        <v>0.44</v>
      </c>
      <c r="F57" s="160">
        <v>19.76</v>
      </c>
      <c r="G57" s="160">
        <v>91.96</v>
      </c>
      <c r="H57" s="160">
        <v>0.04</v>
      </c>
      <c r="I57" s="160">
        <v>0</v>
      </c>
      <c r="J57" s="160">
        <v>0</v>
      </c>
      <c r="K57" s="160">
        <v>0.36</v>
      </c>
      <c r="L57" s="160">
        <v>9.2</v>
      </c>
      <c r="M57" s="160">
        <v>42.4</v>
      </c>
      <c r="N57" s="160">
        <v>10</v>
      </c>
      <c r="O57" s="160">
        <v>1.24</v>
      </c>
    </row>
    <row r="58" spans="1:15" s="10" customFormat="1" ht="12.75" hidden="1">
      <c r="A58" s="177"/>
      <c r="B58" s="178"/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</row>
    <row r="59" spans="1:15" s="10" customFormat="1" ht="16.5" customHeight="1" hidden="1">
      <c r="A59" s="28"/>
      <c r="B59" s="7"/>
      <c r="C59" s="2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10" customFormat="1" ht="12.75">
      <c r="A60" s="29"/>
      <c r="B60" s="30" t="s">
        <v>35</v>
      </c>
      <c r="C60" s="31">
        <f>SUM(C53:C59)</f>
        <v>750</v>
      </c>
      <c r="D60" s="18">
        <f>SUM(D53:D59)</f>
        <v>8.98</v>
      </c>
      <c r="E60" s="18">
        <f>SUM(E53:E59)</f>
        <v>30.03</v>
      </c>
      <c r="F60" s="18">
        <f>SUM(F53:F59)</f>
        <v>72.08</v>
      </c>
      <c r="G60" s="18">
        <f>SUM(G53:G59)</f>
        <v>610.8000000000001</v>
      </c>
      <c r="H60" s="18">
        <f>SUM(H53:H59)</f>
        <v>0.31</v>
      </c>
      <c r="I60" s="18">
        <f>SUM(I53:I59)</f>
        <v>72.2</v>
      </c>
      <c r="J60" s="18">
        <f>SUM(J53:J59)</f>
        <v>2</v>
      </c>
      <c r="K60" s="18">
        <f>SUM(K53:K59)</f>
        <v>1.4700000000000002</v>
      </c>
      <c r="L60" s="18">
        <f>SUM(L53:L59)</f>
        <v>232.73999999999998</v>
      </c>
      <c r="M60" s="18">
        <f>SUM(M53:M59)</f>
        <v>173.12</v>
      </c>
      <c r="N60" s="18">
        <f>SUM(N53:N59)</f>
        <v>134.32</v>
      </c>
      <c r="O60" s="18">
        <f>SUM(O53:O59)</f>
        <v>3.9400000000000004</v>
      </c>
    </row>
    <row r="61" spans="1:15" s="10" customFormat="1" ht="12.75">
      <c r="A61" s="32"/>
      <c r="B61" s="32" t="s">
        <v>63</v>
      </c>
      <c r="C61" s="51">
        <f>C60+C51</f>
        <v>1250</v>
      </c>
      <c r="D61" s="34">
        <f>D60+D51</f>
        <v>16.990000000000002</v>
      </c>
      <c r="E61" s="34">
        <f>E60+E51</f>
        <v>45.480000000000004</v>
      </c>
      <c r="F61" s="34">
        <f>F60+F51</f>
        <v>165.89</v>
      </c>
      <c r="G61" s="34">
        <f>G60+G51</f>
        <v>1196.3200000000002</v>
      </c>
      <c r="H61" s="34">
        <f>H60+H51</f>
        <v>0.45</v>
      </c>
      <c r="I61" s="34">
        <f>I60+I51</f>
        <v>85.72</v>
      </c>
      <c r="J61" s="34">
        <f>J60+J51</f>
        <v>2.04</v>
      </c>
      <c r="K61" s="34">
        <f>K60+K51</f>
        <v>2.25</v>
      </c>
      <c r="L61" s="34">
        <f>L60+L51</f>
        <v>279.41999999999996</v>
      </c>
      <c r="M61" s="34">
        <f>M60+M51</f>
        <v>257.01</v>
      </c>
      <c r="N61" s="34">
        <f>N60+N51</f>
        <v>274.73</v>
      </c>
      <c r="O61" s="34">
        <f>O60+O51</f>
        <v>6.870000000000001</v>
      </c>
    </row>
    <row r="62" spans="1:15" s="10" customFormat="1" ht="13.5" customHeight="1">
      <c r="A62" s="35" t="s">
        <v>64</v>
      </c>
      <c r="B62" s="35"/>
      <c r="C62" s="35"/>
      <c r="D62" s="35"/>
      <c r="E62" s="35"/>
      <c r="F62" s="35"/>
      <c r="G62" s="35"/>
      <c r="H62" s="36"/>
      <c r="I62" s="36"/>
      <c r="J62" s="36"/>
      <c r="K62" s="36"/>
      <c r="L62" s="36"/>
      <c r="M62" s="36"/>
      <c r="N62" s="36"/>
      <c r="O62" s="36"/>
    </row>
    <row r="63" spans="1:15" s="10" customFormat="1" ht="12.75" customHeight="1">
      <c r="A63" s="19" t="s">
        <v>19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  <row r="64" spans="1:15" s="10" customFormat="1" ht="12.75">
      <c r="A64" s="156">
        <v>191</v>
      </c>
      <c r="B64" s="157" t="s">
        <v>236</v>
      </c>
      <c r="C64" s="160">
        <v>180</v>
      </c>
      <c r="D64" s="160">
        <v>5.4</v>
      </c>
      <c r="E64" s="160">
        <v>9.4</v>
      </c>
      <c r="F64" s="160">
        <v>31.7</v>
      </c>
      <c r="G64" s="160">
        <v>233.5</v>
      </c>
      <c r="H64" s="160">
        <v>0.176</v>
      </c>
      <c r="I64" s="160">
        <v>0.07</v>
      </c>
      <c r="J64" s="160">
        <v>9.2</v>
      </c>
      <c r="K64" s="160">
        <v>0.47</v>
      </c>
      <c r="L64" s="160">
        <v>23.36</v>
      </c>
      <c r="M64" s="160">
        <v>126.9</v>
      </c>
      <c r="N64" s="160">
        <v>49.72</v>
      </c>
      <c r="O64" s="160">
        <v>1.51</v>
      </c>
    </row>
    <row r="65" spans="1:15" s="10" customFormat="1" ht="24.75" customHeight="1">
      <c r="A65" s="156">
        <v>306</v>
      </c>
      <c r="B65" s="157" t="s">
        <v>237</v>
      </c>
      <c r="C65" s="160">
        <v>80</v>
      </c>
      <c r="D65" s="160">
        <v>4.31</v>
      </c>
      <c r="E65" s="160">
        <v>2.18</v>
      </c>
      <c r="F65" s="160">
        <v>4.64</v>
      </c>
      <c r="G65" s="160">
        <v>47.3</v>
      </c>
      <c r="H65" s="160">
        <v>0.04</v>
      </c>
      <c r="I65" s="160">
        <v>7.68</v>
      </c>
      <c r="J65" s="160">
        <v>0.011</v>
      </c>
      <c r="K65" s="160">
        <v>1.8</v>
      </c>
      <c r="L65" s="160">
        <v>19.14</v>
      </c>
      <c r="M65" s="160">
        <v>48.96</v>
      </c>
      <c r="N65" s="160">
        <v>16.13</v>
      </c>
      <c r="O65" s="160">
        <v>0.64</v>
      </c>
    </row>
    <row r="66" spans="1:15" s="54" customFormat="1" ht="15" customHeight="1">
      <c r="A66" s="156">
        <v>376</v>
      </c>
      <c r="B66" s="157" t="s">
        <v>40</v>
      </c>
      <c r="C66" s="160">
        <v>200</v>
      </c>
      <c r="D66" s="160">
        <v>0.07</v>
      </c>
      <c r="E66" s="160">
        <v>0.02</v>
      </c>
      <c r="F66" s="160">
        <v>15</v>
      </c>
      <c r="G66" s="160">
        <v>60</v>
      </c>
      <c r="H66" s="160">
        <v>0</v>
      </c>
      <c r="I66" s="160">
        <v>0.03</v>
      </c>
      <c r="J66" s="160">
        <v>0</v>
      </c>
      <c r="K66" s="160">
        <v>0</v>
      </c>
      <c r="L66" s="160">
        <v>11.1</v>
      </c>
      <c r="M66" s="160">
        <v>2.8</v>
      </c>
      <c r="N66" s="160">
        <v>1.4</v>
      </c>
      <c r="O66" s="160">
        <v>0.28</v>
      </c>
    </row>
    <row r="67" spans="1:15" s="10" customFormat="1" ht="15" customHeight="1">
      <c r="A67" s="156"/>
      <c r="B67" s="162" t="s">
        <v>217</v>
      </c>
      <c r="C67" s="160">
        <v>20</v>
      </c>
      <c r="D67" s="160">
        <v>1.1</v>
      </c>
      <c r="E67" s="160">
        <v>0.2</v>
      </c>
      <c r="F67" s="160">
        <v>9.88</v>
      </c>
      <c r="G67" s="160">
        <v>45.72</v>
      </c>
      <c r="H67" s="160">
        <v>0.02</v>
      </c>
      <c r="I67" s="160">
        <v>0</v>
      </c>
      <c r="J67" s="160">
        <v>0</v>
      </c>
      <c r="K67" s="160">
        <v>0.26</v>
      </c>
      <c r="L67" s="160">
        <v>4.6</v>
      </c>
      <c r="M67" s="160">
        <v>17.4</v>
      </c>
      <c r="N67" s="160">
        <v>6.6</v>
      </c>
      <c r="O67" s="160">
        <v>0.22</v>
      </c>
    </row>
    <row r="68" spans="1:15" s="16" customFormat="1" ht="12.75">
      <c r="A68" s="208"/>
      <c r="B68" s="208" t="s">
        <v>219</v>
      </c>
      <c r="C68" s="199">
        <v>100</v>
      </c>
      <c r="D68" s="199">
        <v>1.5</v>
      </c>
      <c r="E68" s="199">
        <v>0.5</v>
      </c>
      <c r="F68" s="199">
        <v>21</v>
      </c>
      <c r="G68" s="199">
        <v>96</v>
      </c>
      <c r="H68" s="199">
        <v>0.04</v>
      </c>
      <c r="I68" s="199">
        <v>10</v>
      </c>
      <c r="J68" s="199">
        <v>0</v>
      </c>
      <c r="K68" s="199">
        <v>0.4</v>
      </c>
      <c r="L68" s="199">
        <v>8</v>
      </c>
      <c r="M68" s="199">
        <v>28</v>
      </c>
      <c r="N68" s="199">
        <v>42</v>
      </c>
      <c r="O68" s="199">
        <v>0.6</v>
      </c>
    </row>
    <row r="69" spans="1:15" s="10" customFormat="1" ht="12.75">
      <c r="A69" s="156">
        <v>14</v>
      </c>
      <c r="B69" s="157" t="s">
        <v>151</v>
      </c>
      <c r="C69" s="160">
        <v>10</v>
      </c>
      <c r="D69" s="160">
        <v>0.08</v>
      </c>
      <c r="E69" s="160">
        <v>7.25</v>
      </c>
      <c r="F69" s="160">
        <v>0.13</v>
      </c>
      <c r="G69" s="160">
        <v>66</v>
      </c>
      <c r="H69" s="160">
        <v>0</v>
      </c>
      <c r="I69" s="160">
        <v>0</v>
      </c>
      <c r="J69" s="160">
        <v>0.04</v>
      </c>
      <c r="K69" s="160">
        <v>0.11</v>
      </c>
      <c r="L69" s="160">
        <v>2.4</v>
      </c>
      <c r="M69" s="160">
        <v>3</v>
      </c>
      <c r="N69" s="160">
        <v>0</v>
      </c>
      <c r="O69" s="160">
        <v>0.02</v>
      </c>
    </row>
    <row r="70" spans="1:15" s="16" customFormat="1" ht="12.75">
      <c r="A70" s="55"/>
      <c r="B70" s="56" t="s">
        <v>25</v>
      </c>
      <c r="C70" s="57">
        <f>SUM(C64:C69)</f>
        <v>590</v>
      </c>
      <c r="D70" s="58">
        <f>SUM(D64:D69)</f>
        <v>12.46</v>
      </c>
      <c r="E70" s="58">
        <f>SUM(E64:E69)</f>
        <v>19.55</v>
      </c>
      <c r="F70" s="58">
        <f>SUM(F64:F69)</f>
        <v>82.35000000000001</v>
      </c>
      <c r="G70" s="58">
        <f>SUM(G64:G69)</f>
        <v>548.52</v>
      </c>
      <c r="H70" s="58">
        <f>SUM(H64:H69)</f>
        <v>0.276</v>
      </c>
      <c r="I70" s="58">
        <f>SUM(I64:I69)</f>
        <v>17.78</v>
      </c>
      <c r="J70" s="58">
        <f>SUM(J64:J69)</f>
        <v>9.251</v>
      </c>
      <c r="K70" s="58">
        <f>SUM(K64:K69)</f>
        <v>3.04</v>
      </c>
      <c r="L70" s="58">
        <f>SUM(L64:L69)</f>
        <v>68.6</v>
      </c>
      <c r="M70" s="58">
        <f>SUM(M64:M69)</f>
        <v>227.06</v>
      </c>
      <c r="N70" s="58">
        <f>SUM(N64:N69)</f>
        <v>115.85</v>
      </c>
      <c r="O70" s="58">
        <f>SUM(O64:O69)</f>
        <v>3.2700000000000005</v>
      </c>
    </row>
    <row r="71" spans="1:15" s="10" customFormat="1" ht="12.75" customHeight="1">
      <c r="A71" s="19" t="s">
        <v>26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s="10" customFormat="1" ht="25.5">
      <c r="A72" s="172"/>
      <c r="B72" s="162" t="s">
        <v>238</v>
      </c>
      <c r="C72" s="160">
        <v>60</v>
      </c>
      <c r="D72" s="160">
        <v>1</v>
      </c>
      <c r="E72" s="160">
        <v>3.1</v>
      </c>
      <c r="F72" s="160">
        <v>5.3</v>
      </c>
      <c r="G72" s="160">
        <v>70</v>
      </c>
      <c r="H72" s="160">
        <v>0.06</v>
      </c>
      <c r="I72" s="160">
        <v>7.95</v>
      </c>
      <c r="J72" s="160">
        <v>0</v>
      </c>
      <c r="K72" s="160">
        <v>0</v>
      </c>
      <c r="L72" s="160">
        <v>20.13</v>
      </c>
      <c r="M72" s="160">
        <v>28.1</v>
      </c>
      <c r="N72" s="160">
        <v>11.7</v>
      </c>
      <c r="O72" s="160">
        <v>0.53</v>
      </c>
    </row>
    <row r="73" spans="1:15" s="10" customFormat="1" ht="12.75">
      <c r="A73" s="156">
        <v>95</v>
      </c>
      <c r="B73" s="162" t="s">
        <v>239</v>
      </c>
      <c r="C73" s="160">
        <v>250</v>
      </c>
      <c r="D73" s="160">
        <v>1.9</v>
      </c>
      <c r="E73" s="160">
        <v>3.4</v>
      </c>
      <c r="F73" s="160">
        <v>12.5</v>
      </c>
      <c r="G73" s="160">
        <v>89</v>
      </c>
      <c r="H73" s="160">
        <v>0</v>
      </c>
      <c r="I73" s="160">
        <v>7.4</v>
      </c>
      <c r="J73" s="160">
        <v>0</v>
      </c>
      <c r="K73" s="160">
        <v>0</v>
      </c>
      <c r="L73" s="160">
        <v>38.3</v>
      </c>
      <c r="M73" s="160">
        <v>17.9</v>
      </c>
      <c r="N73" s="160">
        <v>36.8</v>
      </c>
      <c r="O73" s="160">
        <v>0.5</v>
      </c>
    </row>
    <row r="74" spans="1:15" s="10" customFormat="1" ht="25.5">
      <c r="A74" s="156">
        <v>171</v>
      </c>
      <c r="B74" s="162" t="s">
        <v>240</v>
      </c>
      <c r="C74" s="160">
        <v>200</v>
      </c>
      <c r="D74" s="160">
        <v>8.55</v>
      </c>
      <c r="E74" s="160">
        <v>11.4</v>
      </c>
      <c r="F74" s="160">
        <v>49.03</v>
      </c>
      <c r="G74" s="160">
        <v>333.75</v>
      </c>
      <c r="H74" s="160">
        <v>0.04</v>
      </c>
      <c r="I74" s="160">
        <v>0</v>
      </c>
      <c r="J74" s="160">
        <v>0.004</v>
      </c>
      <c r="K74" s="160">
        <v>0.25</v>
      </c>
      <c r="L74" s="160">
        <v>35.56</v>
      </c>
      <c r="M74" s="160">
        <v>175</v>
      </c>
      <c r="N74" s="160">
        <v>62.7</v>
      </c>
      <c r="O74" s="160">
        <v>2.01</v>
      </c>
    </row>
    <row r="75" spans="1:15" s="61" customFormat="1" ht="25.5">
      <c r="A75" s="156">
        <v>154</v>
      </c>
      <c r="B75" s="157" t="s">
        <v>241</v>
      </c>
      <c r="C75" s="160">
        <v>125</v>
      </c>
      <c r="D75" s="160">
        <v>4.4</v>
      </c>
      <c r="E75" s="160">
        <v>9.24</v>
      </c>
      <c r="F75" s="160">
        <v>17.45</v>
      </c>
      <c r="G75" s="160">
        <v>184</v>
      </c>
      <c r="H75" s="160">
        <v>0.025</v>
      </c>
      <c r="I75" s="160">
        <v>2.774</v>
      </c>
      <c r="J75" s="160">
        <v>0.02</v>
      </c>
      <c r="K75" s="160">
        <v>0.098</v>
      </c>
      <c r="L75" s="160">
        <v>30.13</v>
      </c>
      <c r="M75" s="160">
        <v>44.8</v>
      </c>
      <c r="N75" s="160">
        <v>18.63</v>
      </c>
      <c r="O75" s="160">
        <v>0.604</v>
      </c>
    </row>
    <row r="76" spans="1:15" s="61" customFormat="1" ht="38.25">
      <c r="A76" s="156">
        <v>388</v>
      </c>
      <c r="B76" s="162" t="s">
        <v>184</v>
      </c>
      <c r="C76" s="160">
        <v>200</v>
      </c>
      <c r="D76" s="160">
        <v>0.7</v>
      </c>
      <c r="E76" s="160">
        <v>0.3</v>
      </c>
      <c r="F76" s="160">
        <v>24.7</v>
      </c>
      <c r="G76" s="160">
        <v>117</v>
      </c>
      <c r="H76" s="160">
        <v>0</v>
      </c>
      <c r="I76" s="160">
        <v>15</v>
      </c>
      <c r="J76" s="160">
        <v>0.003</v>
      </c>
      <c r="K76" s="160">
        <v>0</v>
      </c>
      <c r="L76" s="160">
        <v>19.2</v>
      </c>
      <c r="M76" s="160">
        <v>4.9</v>
      </c>
      <c r="N76" s="160">
        <v>3.1</v>
      </c>
      <c r="O76" s="160">
        <v>0.7</v>
      </c>
    </row>
    <row r="77" spans="1:15" s="10" customFormat="1" ht="15.75" customHeight="1">
      <c r="A77" s="157"/>
      <c r="B77" s="162" t="s">
        <v>34</v>
      </c>
      <c r="C77" s="160">
        <v>40</v>
      </c>
      <c r="D77" s="160">
        <v>2.24</v>
      </c>
      <c r="E77" s="160">
        <v>0.44</v>
      </c>
      <c r="F77" s="160">
        <v>19.76</v>
      </c>
      <c r="G77" s="160">
        <v>91.96</v>
      </c>
      <c r="H77" s="160">
        <v>0.04</v>
      </c>
      <c r="I77" s="160">
        <v>0</v>
      </c>
      <c r="J77" s="160">
        <v>0</v>
      </c>
      <c r="K77" s="160">
        <v>0.36</v>
      </c>
      <c r="L77" s="160">
        <v>9.2</v>
      </c>
      <c r="M77" s="160">
        <v>42.4</v>
      </c>
      <c r="N77" s="160">
        <v>10</v>
      </c>
      <c r="O77" s="160">
        <v>1.24</v>
      </c>
    </row>
    <row r="78" spans="1:15" s="10" customFormat="1" ht="12.75" hidden="1">
      <c r="A78" s="210"/>
      <c r="B78" s="178"/>
      <c r="C78" s="179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</row>
    <row r="79" spans="1:15" s="10" customFormat="1" ht="12.75" hidden="1">
      <c r="A79" s="11"/>
      <c r="B79" s="7"/>
      <c r="C79" s="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</row>
    <row r="80" spans="1:15" s="10" customFormat="1" ht="20.25" customHeight="1" hidden="1">
      <c r="A80" s="8"/>
      <c r="B80" s="7"/>
      <c r="C80" s="2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1:15" s="10" customFormat="1" ht="12.75">
      <c r="A81" s="29"/>
      <c r="B81" s="30" t="s">
        <v>35</v>
      </c>
      <c r="C81" s="31">
        <f>SUM(C72:C80)</f>
        <v>875</v>
      </c>
      <c r="D81" s="18">
        <f>SUM(D72:D80)</f>
        <v>18.79</v>
      </c>
      <c r="E81" s="18">
        <f>SUM(E72:E80)</f>
        <v>27.880000000000003</v>
      </c>
      <c r="F81" s="18">
        <f>SUM(F72:F80)</f>
        <v>128.74</v>
      </c>
      <c r="G81" s="18">
        <f>SUM(G72:G80)</f>
        <v>885.71</v>
      </c>
      <c r="H81" s="18">
        <f>SUM(H72:H80)</f>
        <v>0.165</v>
      </c>
      <c r="I81" s="18">
        <f>SUM(I72:I80)</f>
        <v>33.124</v>
      </c>
      <c r="J81" s="18">
        <f>SUM(J72:J80)</f>
        <v>0.027</v>
      </c>
      <c r="K81" s="18">
        <f>SUM(K72:K80)</f>
        <v>0.708</v>
      </c>
      <c r="L81" s="18">
        <f>SUM(L72:L80)</f>
        <v>152.51999999999998</v>
      </c>
      <c r="M81" s="18">
        <f>SUM(M72:M80)</f>
        <v>313.1</v>
      </c>
      <c r="N81" s="18">
        <f>SUM(N72:N80)</f>
        <v>142.92999999999998</v>
      </c>
      <c r="O81" s="18">
        <f>SUM(O72:O80)</f>
        <v>5.5840000000000005</v>
      </c>
    </row>
    <row r="82" spans="1:15" s="10" customFormat="1" ht="12.75">
      <c r="A82" s="32"/>
      <c r="B82" s="32" t="s">
        <v>77</v>
      </c>
      <c r="C82" s="51">
        <f>C81+C70</f>
        <v>1465</v>
      </c>
      <c r="D82" s="34">
        <f>D81+D70</f>
        <v>31.25</v>
      </c>
      <c r="E82" s="34">
        <f>E81+E70</f>
        <v>47.43000000000001</v>
      </c>
      <c r="F82" s="34">
        <f>F81+F70</f>
        <v>211.09000000000003</v>
      </c>
      <c r="G82" s="34">
        <f>G81+G70</f>
        <v>1434.23</v>
      </c>
      <c r="H82" s="34">
        <f>H81+H70</f>
        <v>0.44100000000000006</v>
      </c>
      <c r="I82" s="34">
        <f>I81+I70</f>
        <v>50.904</v>
      </c>
      <c r="J82" s="34">
        <f>J81+J70</f>
        <v>9.277999999999999</v>
      </c>
      <c r="K82" s="34">
        <f>K81+K70</f>
        <v>3.748</v>
      </c>
      <c r="L82" s="34">
        <f>L81+L70</f>
        <v>221.11999999999998</v>
      </c>
      <c r="M82" s="34">
        <f>M81+M70</f>
        <v>540.1600000000001</v>
      </c>
      <c r="N82" s="34">
        <f>N81+N70</f>
        <v>258.78</v>
      </c>
      <c r="O82" s="34">
        <f>O81+O70</f>
        <v>8.854000000000001</v>
      </c>
    </row>
    <row r="83" spans="1:15" s="10" customFormat="1" ht="12.75" customHeight="1">
      <c r="A83" s="35" t="s">
        <v>78</v>
      </c>
      <c r="B83" s="35"/>
      <c r="C83" s="35"/>
      <c r="D83" s="35"/>
      <c r="E83" s="35"/>
      <c r="F83" s="35"/>
      <c r="G83" s="35"/>
      <c r="H83" s="36"/>
      <c r="I83" s="36"/>
      <c r="J83" s="36"/>
      <c r="K83" s="36"/>
      <c r="L83" s="36"/>
      <c r="M83" s="36"/>
      <c r="N83" s="36"/>
      <c r="O83" s="36"/>
    </row>
    <row r="84" spans="1:15" s="10" customFormat="1" ht="12.75" customHeight="1">
      <c r="A84" s="19" t="s">
        <v>19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s="10" customFormat="1" ht="25.5">
      <c r="A85" s="211">
        <v>176</v>
      </c>
      <c r="B85" s="157" t="s">
        <v>242</v>
      </c>
      <c r="C85" s="199">
        <v>200</v>
      </c>
      <c r="D85" s="199">
        <v>5.42</v>
      </c>
      <c r="E85" s="199">
        <v>10.15</v>
      </c>
      <c r="F85" s="199">
        <v>34.62</v>
      </c>
      <c r="G85" s="199">
        <v>248</v>
      </c>
      <c r="H85" s="199">
        <v>0.288</v>
      </c>
      <c r="I85" s="199">
        <v>0.96</v>
      </c>
      <c r="J85" s="199">
        <v>0.8</v>
      </c>
      <c r="K85" s="199">
        <v>0.326</v>
      </c>
      <c r="L85" s="199">
        <v>25.6</v>
      </c>
      <c r="M85" s="199">
        <v>129.4</v>
      </c>
      <c r="N85" s="199">
        <v>46.68</v>
      </c>
      <c r="O85" s="199">
        <v>1.51</v>
      </c>
    </row>
    <row r="86" spans="1:15" s="10" customFormat="1" ht="25.5">
      <c r="A86" s="156">
        <v>382</v>
      </c>
      <c r="B86" s="157" t="s">
        <v>216</v>
      </c>
      <c r="C86" s="160">
        <v>200</v>
      </c>
      <c r="D86" s="161">
        <v>1.96</v>
      </c>
      <c r="E86" s="161">
        <v>6.8</v>
      </c>
      <c r="F86" s="161">
        <v>40</v>
      </c>
      <c r="G86" s="160">
        <v>168.75</v>
      </c>
      <c r="H86" s="160">
        <v>0.1</v>
      </c>
      <c r="I86" s="160"/>
      <c r="J86" s="160"/>
      <c r="K86" s="160"/>
      <c r="L86" s="160">
        <v>6.48</v>
      </c>
      <c r="M86" s="160">
        <v>17.34</v>
      </c>
      <c r="N86" s="160">
        <v>4.99</v>
      </c>
      <c r="O86" s="160">
        <v>1.41</v>
      </c>
    </row>
    <row r="87" spans="1:15" s="10" customFormat="1" ht="25.5">
      <c r="A87" s="157"/>
      <c r="B87" s="162" t="s">
        <v>225</v>
      </c>
      <c r="C87" s="160">
        <v>50</v>
      </c>
      <c r="D87" s="160">
        <v>0.5</v>
      </c>
      <c r="E87" s="160">
        <v>7</v>
      </c>
      <c r="F87" s="160">
        <v>33.5</v>
      </c>
      <c r="G87" s="160">
        <v>198.5</v>
      </c>
      <c r="H87" s="160">
        <v>0</v>
      </c>
      <c r="I87" s="160">
        <v>0</v>
      </c>
      <c r="J87" s="160">
        <v>0</v>
      </c>
      <c r="K87" s="160">
        <v>0</v>
      </c>
      <c r="L87" s="160">
        <v>0</v>
      </c>
      <c r="M87" s="160">
        <v>0</v>
      </c>
      <c r="N87" s="160">
        <v>0</v>
      </c>
      <c r="O87" s="160">
        <v>0</v>
      </c>
    </row>
    <row r="88" spans="1:15" s="10" customFormat="1" ht="12.75">
      <c r="A88" s="157"/>
      <c r="B88" s="162" t="s">
        <v>217</v>
      </c>
      <c r="C88" s="160">
        <v>20</v>
      </c>
      <c r="D88" s="160">
        <v>1.1</v>
      </c>
      <c r="E88" s="160">
        <v>0.2</v>
      </c>
      <c r="F88" s="160">
        <v>9.88</v>
      </c>
      <c r="G88" s="160">
        <v>45.72</v>
      </c>
      <c r="H88" s="160">
        <v>0.02</v>
      </c>
      <c r="I88" s="160">
        <v>0</v>
      </c>
      <c r="J88" s="160">
        <v>0</v>
      </c>
      <c r="K88" s="160">
        <v>0.26</v>
      </c>
      <c r="L88" s="160">
        <v>4.6</v>
      </c>
      <c r="M88" s="160">
        <v>17.4</v>
      </c>
      <c r="N88" s="160">
        <v>6.6</v>
      </c>
      <c r="O88" s="160">
        <v>0.22</v>
      </c>
    </row>
    <row r="89" spans="1:15" s="16" customFormat="1" ht="12.75">
      <c r="A89" s="208"/>
      <c r="B89" s="208" t="s">
        <v>219</v>
      </c>
      <c r="C89" s="199">
        <v>100</v>
      </c>
      <c r="D89" s="199">
        <v>1.5</v>
      </c>
      <c r="E89" s="199">
        <v>0.5</v>
      </c>
      <c r="F89" s="199">
        <v>21</v>
      </c>
      <c r="G89" s="199">
        <v>96</v>
      </c>
      <c r="H89" s="199">
        <v>0.04</v>
      </c>
      <c r="I89" s="199">
        <v>10</v>
      </c>
      <c r="J89" s="199">
        <v>0</v>
      </c>
      <c r="K89" s="199">
        <v>0.4</v>
      </c>
      <c r="L89" s="199">
        <v>8</v>
      </c>
      <c r="M89" s="199">
        <v>28</v>
      </c>
      <c r="N89" s="199">
        <v>42</v>
      </c>
      <c r="O89" s="199">
        <v>0.6</v>
      </c>
    </row>
    <row r="90" spans="1:15" s="10" customFormat="1" ht="12.75">
      <c r="A90" s="156">
        <v>14</v>
      </c>
      <c r="B90" s="157" t="s">
        <v>151</v>
      </c>
      <c r="C90" s="160">
        <v>10</v>
      </c>
      <c r="D90" s="160">
        <v>0.08</v>
      </c>
      <c r="E90" s="160">
        <v>7.25</v>
      </c>
      <c r="F90" s="160">
        <v>0.13</v>
      </c>
      <c r="G90" s="160">
        <v>66</v>
      </c>
      <c r="H90" s="160">
        <v>0</v>
      </c>
      <c r="I90" s="160">
        <v>0</v>
      </c>
      <c r="J90" s="160">
        <v>0.04</v>
      </c>
      <c r="K90" s="160">
        <v>0.11</v>
      </c>
      <c r="L90" s="160">
        <v>2.4</v>
      </c>
      <c r="M90" s="160">
        <v>3</v>
      </c>
      <c r="N90" s="160">
        <v>0</v>
      </c>
      <c r="O90" s="160">
        <v>0.02</v>
      </c>
    </row>
    <row r="91" spans="1:15" s="16" customFormat="1" ht="12.75">
      <c r="A91" s="55"/>
      <c r="B91" s="56" t="s">
        <v>25</v>
      </c>
      <c r="C91" s="57">
        <f>SUM(C85:C90)</f>
        <v>580</v>
      </c>
      <c r="D91" s="58">
        <f>SUM(D85:D90)</f>
        <v>10.56</v>
      </c>
      <c r="E91" s="58">
        <f>SUM(E85:E90)</f>
        <v>31.9</v>
      </c>
      <c r="F91" s="58">
        <f>SUM(F85:F90)</f>
        <v>139.13</v>
      </c>
      <c r="G91" s="58">
        <f>SUM(G85:G90)</f>
        <v>822.97</v>
      </c>
      <c r="H91" s="58">
        <f>SUM(H85:H90)</f>
        <v>0.44799999999999995</v>
      </c>
      <c r="I91" s="58">
        <f>SUM(I85:I90)</f>
        <v>10.96</v>
      </c>
      <c r="J91" s="58">
        <f>SUM(J85:J90)</f>
        <v>0.8400000000000001</v>
      </c>
      <c r="K91" s="58">
        <f>SUM(K85:K90)</f>
        <v>1.096</v>
      </c>
      <c r="L91" s="58">
        <f>SUM(L85:L90)</f>
        <v>47.08</v>
      </c>
      <c r="M91" s="58">
        <f>SUM(M85:M90)</f>
        <v>195.14</v>
      </c>
      <c r="N91" s="58">
        <f>SUM(N85:N90)</f>
        <v>100.27000000000001</v>
      </c>
      <c r="O91" s="58">
        <f>SUM(O85:O90)</f>
        <v>3.76</v>
      </c>
    </row>
    <row r="92" spans="1:15" s="10" customFormat="1" ht="12.75" customHeight="1">
      <c r="A92" s="19" t="s">
        <v>26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</row>
    <row r="93" spans="1:15" s="10" customFormat="1" ht="38.25">
      <c r="A93" s="156">
        <v>40</v>
      </c>
      <c r="B93" s="162" t="s">
        <v>243</v>
      </c>
      <c r="C93" s="160">
        <v>60</v>
      </c>
      <c r="D93" s="160">
        <v>1.05</v>
      </c>
      <c r="E93" s="160">
        <v>3.7</v>
      </c>
      <c r="F93" s="160">
        <v>5.5</v>
      </c>
      <c r="G93" s="160">
        <v>59.7</v>
      </c>
      <c r="H93" s="160">
        <v>0.05</v>
      </c>
      <c r="I93" s="160">
        <v>7.8</v>
      </c>
      <c r="J93" s="160">
        <v>0</v>
      </c>
      <c r="K93" s="160">
        <v>1.6</v>
      </c>
      <c r="L93" s="160">
        <v>68.37</v>
      </c>
      <c r="M93" s="160">
        <v>78.4</v>
      </c>
      <c r="N93" s="160">
        <v>11.2</v>
      </c>
      <c r="O93" s="160">
        <v>0.45</v>
      </c>
    </row>
    <row r="94" spans="1:15" s="10" customFormat="1" ht="12.75">
      <c r="A94" s="156">
        <v>88</v>
      </c>
      <c r="B94" s="162" t="s">
        <v>244</v>
      </c>
      <c r="C94" s="160">
        <v>250</v>
      </c>
      <c r="D94" s="160">
        <v>1.8</v>
      </c>
      <c r="E94" s="160">
        <v>5.2</v>
      </c>
      <c r="F94" s="160">
        <v>10</v>
      </c>
      <c r="G94" s="160">
        <v>92</v>
      </c>
      <c r="H94" s="160">
        <v>0.5</v>
      </c>
      <c r="I94" s="160">
        <v>18.48</v>
      </c>
      <c r="J94" s="160">
        <v>1.7</v>
      </c>
      <c r="K94" s="160">
        <v>0</v>
      </c>
      <c r="L94" s="160">
        <v>896.5</v>
      </c>
      <c r="M94" s="160">
        <v>154.5</v>
      </c>
      <c r="N94" s="160">
        <v>21.2</v>
      </c>
      <c r="O94" s="160">
        <v>0.83</v>
      </c>
    </row>
    <row r="95" spans="1:15" s="10" customFormat="1" ht="14.25" customHeight="1">
      <c r="A95" s="156">
        <v>8.2</v>
      </c>
      <c r="B95" s="157" t="s">
        <v>245</v>
      </c>
      <c r="C95" s="212">
        <v>60</v>
      </c>
      <c r="D95" s="212">
        <v>0.5</v>
      </c>
      <c r="E95" s="212">
        <v>2.4</v>
      </c>
      <c r="F95" s="212">
        <v>3.3</v>
      </c>
      <c r="G95" s="212">
        <v>40</v>
      </c>
      <c r="H95" s="212">
        <v>0.1</v>
      </c>
      <c r="I95" s="212">
        <v>33.1</v>
      </c>
      <c r="J95" s="212">
        <v>0</v>
      </c>
      <c r="K95" s="212">
        <v>0</v>
      </c>
      <c r="L95" s="212">
        <v>109</v>
      </c>
      <c r="M95" s="212">
        <v>79.1</v>
      </c>
      <c r="N95" s="212">
        <v>136.7</v>
      </c>
      <c r="O95" s="212">
        <v>3.7</v>
      </c>
    </row>
    <row r="96" spans="1:15" s="10" customFormat="1" ht="12.75">
      <c r="A96" s="156">
        <v>310</v>
      </c>
      <c r="B96" s="162" t="s">
        <v>246</v>
      </c>
      <c r="C96" s="160">
        <v>200</v>
      </c>
      <c r="D96" s="160">
        <v>3</v>
      </c>
      <c r="E96" s="160">
        <v>0.6</v>
      </c>
      <c r="F96" s="160">
        <v>23.7</v>
      </c>
      <c r="G96" s="160">
        <v>112.2</v>
      </c>
      <c r="H96" s="160">
        <v>0.15</v>
      </c>
      <c r="I96" s="160">
        <v>21.75</v>
      </c>
      <c r="J96" s="160">
        <v>0</v>
      </c>
      <c r="K96" s="160">
        <v>0.15</v>
      </c>
      <c r="L96" s="160">
        <v>20.5</v>
      </c>
      <c r="M96" s="160">
        <v>61</v>
      </c>
      <c r="N96" s="160">
        <v>33</v>
      </c>
      <c r="O96" s="160">
        <v>1.2</v>
      </c>
    </row>
    <row r="97" spans="1:15" s="10" customFormat="1" ht="29.25" customHeight="1">
      <c r="A97" s="157"/>
      <c r="B97" s="162" t="s">
        <v>247</v>
      </c>
      <c r="C97" s="160">
        <v>200</v>
      </c>
      <c r="D97" s="160">
        <v>0.24</v>
      </c>
      <c r="E97" s="160">
        <v>0</v>
      </c>
      <c r="F97" s="160">
        <v>33.8</v>
      </c>
      <c r="G97" s="160">
        <v>132</v>
      </c>
      <c r="H97" s="160">
        <v>0</v>
      </c>
      <c r="I97" s="160">
        <v>6</v>
      </c>
      <c r="J97" s="160">
        <v>0</v>
      </c>
      <c r="K97" s="160">
        <v>0.18</v>
      </c>
      <c r="L97" s="160">
        <v>18</v>
      </c>
      <c r="M97" s="160">
        <v>6.42</v>
      </c>
      <c r="N97" s="160">
        <v>4</v>
      </c>
      <c r="O97" s="160">
        <v>0.6</v>
      </c>
    </row>
    <row r="98" spans="1:15" s="10" customFormat="1" ht="14.25" customHeight="1">
      <c r="A98" s="157"/>
      <c r="B98" s="162" t="s">
        <v>34</v>
      </c>
      <c r="C98" s="160">
        <v>40</v>
      </c>
      <c r="D98" s="160">
        <v>2.24</v>
      </c>
      <c r="E98" s="160">
        <v>0.44</v>
      </c>
      <c r="F98" s="160">
        <v>19.76</v>
      </c>
      <c r="G98" s="160">
        <v>91.96</v>
      </c>
      <c r="H98" s="160">
        <v>0.04</v>
      </c>
      <c r="I98" s="160">
        <v>0</v>
      </c>
      <c r="J98" s="160">
        <v>0</v>
      </c>
      <c r="K98" s="160">
        <v>0.36</v>
      </c>
      <c r="L98" s="160">
        <v>9.2</v>
      </c>
      <c r="M98" s="160">
        <v>42.4</v>
      </c>
      <c r="N98" s="160">
        <v>10</v>
      </c>
      <c r="O98" s="160">
        <v>1.24</v>
      </c>
    </row>
    <row r="99" spans="1:15" s="10" customFormat="1" ht="12.75" hidden="1">
      <c r="A99" s="184"/>
      <c r="B99" s="185"/>
      <c r="C99" s="184"/>
      <c r="D99" s="180"/>
      <c r="E99" s="180"/>
      <c r="F99" s="180"/>
      <c r="G99" s="180"/>
      <c r="H99" s="180"/>
      <c r="I99" s="186"/>
      <c r="J99" s="186"/>
      <c r="K99" s="180"/>
      <c r="L99" s="180"/>
      <c r="M99" s="180"/>
      <c r="N99" s="180"/>
      <c r="O99" s="180"/>
    </row>
    <row r="100" spans="1:15" s="10" customFormat="1" ht="12.75" hidden="1">
      <c r="A100" s="11"/>
      <c r="B100" s="7"/>
      <c r="C100" s="8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</row>
    <row r="101" spans="1:15" s="10" customFormat="1" ht="14.25" customHeight="1" hidden="1">
      <c r="A101" s="8"/>
      <c r="B101" s="7"/>
      <c r="C101" s="2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 s="10" customFormat="1" ht="12.75">
      <c r="A102" s="29"/>
      <c r="B102" s="30" t="s">
        <v>35</v>
      </c>
      <c r="C102" s="31">
        <f>SUM(C93:C101)</f>
        <v>810</v>
      </c>
      <c r="D102" s="18">
        <f>SUM(D93:D101)</f>
        <v>8.83</v>
      </c>
      <c r="E102" s="18">
        <f>SUM(E93:E101)</f>
        <v>12.34</v>
      </c>
      <c r="F102" s="18">
        <f>SUM(F93:F101)</f>
        <v>96.06</v>
      </c>
      <c r="G102" s="18">
        <f>SUM(G93:G101)</f>
        <v>527.86</v>
      </c>
      <c r="H102" s="18">
        <f>SUM(H93:H101)</f>
        <v>0.8400000000000001</v>
      </c>
      <c r="I102" s="18">
        <f>SUM(I93:I101)</f>
        <v>87.13</v>
      </c>
      <c r="J102" s="18">
        <f>SUM(J93:J101)</f>
        <v>1.7</v>
      </c>
      <c r="K102" s="18">
        <f>SUM(K93:K101)</f>
        <v>2.29</v>
      </c>
      <c r="L102" s="18">
        <f>SUM(L93:L101)</f>
        <v>1121.5700000000002</v>
      </c>
      <c r="M102" s="18">
        <f>SUM(M93:M101)</f>
        <v>421.82000000000005</v>
      </c>
      <c r="N102" s="18">
        <f>SUM(N93:N101)</f>
        <v>216.09999999999997</v>
      </c>
      <c r="O102" s="18">
        <f>SUM(O93:O101)</f>
        <v>8.02</v>
      </c>
    </row>
    <row r="103" spans="1:15" s="10" customFormat="1" ht="12.75">
      <c r="A103" s="32"/>
      <c r="B103" s="32" t="s">
        <v>88</v>
      </c>
      <c r="C103" s="67">
        <f>C102+C91</f>
        <v>1390</v>
      </c>
      <c r="D103" s="34">
        <f>D102+D91</f>
        <v>19.39</v>
      </c>
      <c r="E103" s="34">
        <f>E102+E91</f>
        <v>44.239999999999995</v>
      </c>
      <c r="F103" s="34">
        <f>F102+F91</f>
        <v>235.19</v>
      </c>
      <c r="G103" s="34">
        <f>G102+G91</f>
        <v>1350.83</v>
      </c>
      <c r="H103" s="34">
        <f>H102+H91</f>
        <v>1.288</v>
      </c>
      <c r="I103" s="34">
        <f>I102+I91</f>
        <v>98.09</v>
      </c>
      <c r="J103" s="34">
        <f>J102+J91</f>
        <v>2.54</v>
      </c>
      <c r="K103" s="34">
        <f>K102+K91</f>
        <v>3.386</v>
      </c>
      <c r="L103" s="34">
        <f>L102+L91</f>
        <v>1168.65</v>
      </c>
      <c r="M103" s="34">
        <f>M102+M91</f>
        <v>616.96</v>
      </c>
      <c r="N103" s="34">
        <f>N102+N91</f>
        <v>316.37</v>
      </c>
      <c r="O103" s="34">
        <f>O102+O91</f>
        <v>11.78</v>
      </c>
    </row>
    <row r="104" spans="1:15" s="10" customFormat="1" ht="12.75" customHeight="1">
      <c r="A104" s="35" t="s">
        <v>89</v>
      </c>
      <c r="B104" s="35"/>
      <c r="C104" s="35"/>
      <c r="D104" s="35"/>
      <c r="E104" s="35"/>
      <c r="F104" s="35"/>
      <c r="G104" s="35"/>
      <c r="H104" s="36"/>
      <c r="I104" s="36"/>
      <c r="J104" s="36"/>
      <c r="K104" s="36"/>
      <c r="L104" s="36"/>
      <c r="M104" s="36"/>
      <c r="N104" s="36"/>
      <c r="O104" s="36"/>
    </row>
    <row r="105" spans="1:15" s="10" customFormat="1" ht="12.75" customHeight="1">
      <c r="A105" s="19" t="s">
        <v>19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</row>
    <row r="106" spans="1:15" s="10" customFormat="1" ht="12.75">
      <c r="A106" s="156">
        <v>201</v>
      </c>
      <c r="B106" s="162" t="s">
        <v>248</v>
      </c>
      <c r="C106" s="160">
        <v>100</v>
      </c>
      <c r="D106" s="207">
        <v>7.9</v>
      </c>
      <c r="E106" s="207">
        <v>7.56</v>
      </c>
      <c r="F106" s="207">
        <v>3.16</v>
      </c>
      <c r="G106" s="207">
        <v>112.28</v>
      </c>
      <c r="H106" s="207">
        <v>0.06</v>
      </c>
      <c r="I106" s="207">
        <v>0.78</v>
      </c>
      <c r="J106" s="207">
        <v>0.13</v>
      </c>
      <c r="K106" s="207"/>
      <c r="L106" s="207">
        <v>98.95</v>
      </c>
      <c r="M106" s="207">
        <v>148.08</v>
      </c>
      <c r="N106" s="207">
        <v>14.28</v>
      </c>
      <c r="O106" s="207">
        <v>1.26</v>
      </c>
    </row>
    <row r="107" spans="1:15" s="10" customFormat="1" ht="12.75">
      <c r="A107" s="157"/>
      <c r="B107" s="162" t="s">
        <v>217</v>
      </c>
      <c r="C107" s="160">
        <v>20</v>
      </c>
      <c r="D107" s="160">
        <v>1.1</v>
      </c>
      <c r="E107" s="160">
        <v>0.2</v>
      </c>
      <c r="F107" s="160">
        <v>9.88</v>
      </c>
      <c r="G107" s="160">
        <v>45.72</v>
      </c>
      <c r="H107" s="160">
        <v>0.02</v>
      </c>
      <c r="I107" s="160">
        <v>0</v>
      </c>
      <c r="J107" s="160">
        <v>0</v>
      </c>
      <c r="K107" s="160">
        <v>0.26</v>
      </c>
      <c r="L107" s="160">
        <v>4.6</v>
      </c>
      <c r="M107" s="160">
        <v>17.4</v>
      </c>
      <c r="N107" s="160">
        <v>6.6</v>
      </c>
      <c r="O107" s="160">
        <v>0.22</v>
      </c>
    </row>
    <row r="108" spans="1:15" s="10" customFormat="1" ht="12.75">
      <c r="A108" s="157"/>
      <c r="B108" s="157" t="s">
        <v>218</v>
      </c>
      <c r="C108" s="160">
        <v>30</v>
      </c>
      <c r="D108" s="160">
        <v>6.9</v>
      </c>
      <c r="E108" s="160">
        <v>8.7</v>
      </c>
      <c r="F108" s="160"/>
      <c r="G108" s="160">
        <v>105.9</v>
      </c>
      <c r="H108" s="160">
        <v>0.01</v>
      </c>
      <c r="I108" s="160">
        <v>0.48</v>
      </c>
      <c r="J108" s="160">
        <v>0.08</v>
      </c>
      <c r="K108" s="160">
        <v>0</v>
      </c>
      <c r="L108" s="160">
        <v>30</v>
      </c>
      <c r="M108" s="160">
        <v>162</v>
      </c>
      <c r="N108" s="160">
        <v>15</v>
      </c>
      <c r="O108" s="160">
        <v>0.33</v>
      </c>
    </row>
    <row r="109" spans="1:15" s="10" customFormat="1" ht="25.5">
      <c r="A109" s="157"/>
      <c r="B109" s="162" t="s">
        <v>224</v>
      </c>
      <c r="C109" s="160">
        <v>200</v>
      </c>
      <c r="D109" s="160">
        <v>0</v>
      </c>
      <c r="E109" s="160">
        <v>0</v>
      </c>
      <c r="F109" s="160">
        <v>15</v>
      </c>
      <c r="G109" s="160">
        <v>60</v>
      </c>
      <c r="H109" s="160">
        <v>0</v>
      </c>
      <c r="I109" s="160">
        <v>0</v>
      </c>
      <c r="J109" s="160">
        <v>0</v>
      </c>
      <c r="K109" s="160">
        <v>0</v>
      </c>
      <c r="L109" s="160">
        <v>0.9</v>
      </c>
      <c r="M109" s="160">
        <v>0.1</v>
      </c>
      <c r="N109" s="160">
        <v>0.5</v>
      </c>
      <c r="O109" s="160">
        <v>0.3</v>
      </c>
    </row>
    <row r="110" spans="1:15" s="10" customFormat="1" ht="12.75">
      <c r="A110" s="156">
        <v>14</v>
      </c>
      <c r="B110" s="157" t="s">
        <v>151</v>
      </c>
      <c r="C110" s="160">
        <v>10</v>
      </c>
      <c r="D110" s="160">
        <v>0.08</v>
      </c>
      <c r="E110" s="160">
        <v>7.25</v>
      </c>
      <c r="F110" s="160">
        <v>0.13</v>
      </c>
      <c r="G110" s="160">
        <v>66</v>
      </c>
      <c r="H110" s="160">
        <v>0</v>
      </c>
      <c r="I110" s="160">
        <v>0</v>
      </c>
      <c r="J110" s="160">
        <v>0.04</v>
      </c>
      <c r="K110" s="160">
        <v>0.11</v>
      </c>
      <c r="L110" s="160">
        <v>2.4</v>
      </c>
      <c r="M110" s="160">
        <v>3</v>
      </c>
      <c r="N110" s="160">
        <v>0</v>
      </c>
      <c r="O110" s="160">
        <v>0.02</v>
      </c>
    </row>
    <row r="111" spans="1:15" s="16" customFormat="1" ht="12.75">
      <c r="A111" s="208"/>
      <c r="B111" s="164" t="s">
        <v>219</v>
      </c>
      <c r="C111" s="165">
        <v>100</v>
      </c>
      <c r="D111" s="165">
        <v>1.5</v>
      </c>
      <c r="E111" s="166">
        <v>0.5</v>
      </c>
      <c r="F111" s="165">
        <v>21</v>
      </c>
      <c r="G111" s="165">
        <v>96</v>
      </c>
      <c r="H111" s="165">
        <v>0.04</v>
      </c>
      <c r="I111" s="165">
        <v>10</v>
      </c>
      <c r="J111" s="165">
        <v>0</v>
      </c>
      <c r="K111" s="165">
        <v>0.4</v>
      </c>
      <c r="L111" s="165">
        <v>8</v>
      </c>
      <c r="M111" s="165">
        <v>28</v>
      </c>
      <c r="N111" s="165">
        <v>42</v>
      </c>
      <c r="O111" s="165">
        <v>0.6</v>
      </c>
    </row>
    <row r="112" spans="1:15" s="10" customFormat="1" ht="12.75">
      <c r="A112" s="29"/>
      <c r="B112" s="30" t="s">
        <v>25</v>
      </c>
      <c r="C112" s="31">
        <f>SUM(C106:C111)</f>
        <v>460</v>
      </c>
      <c r="D112" s="18">
        <f>SUM(D106:D111)</f>
        <v>17.48</v>
      </c>
      <c r="E112" s="18">
        <f>SUM(E106:E111)</f>
        <v>24.209999999999997</v>
      </c>
      <c r="F112" s="18">
        <f>SUM(F106:F111)</f>
        <v>49.17</v>
      </c>
      <c r="G112" s="18">
        <f>SUM(G106:G111)</f>
        <v>485.9</v>
      </c>
      <c r="H112" s="18">
        <f>SUM(H106:H111)</f>
        <v>0.13</v>
      </c>
      <c r="I112" s="18">
        <f>SUM(I106:I111)</f>
        <v>11.26</v>
      </c>
      <c r="J112" s="18">
        <f>SUM(J106:J111)</f>
        <v>0.25</v>
      </c>
      <c r="K112" s="18">
        <f>SUM(K106:K111)</f>
        <v>0.77</v>
      </c>
      <c r="L112" s="18">
        <f>SUM(L106:L111)</f>
        <v>144.85</v>
      </c>
      <c r="M112" s="18">
        <f>SUM(M106:M111)</f>
        <v>358.58000000000004</v>
      </c>
      <c r="N112" s="18">
        <f>SUM(N106:N111)</f>
        <v>78.38</v>
      </c>
      <c r="O112" s="18">
        <f>SUM(O106:O111)</f>
        <v>2.7300000000000004</v>
      </c>
    </row>
    <row r="113" spans="1:16" s="10" customFormat="1" ht="12.75" customHeight="1">
      <c r="A113" s="19" t="s">
        <v>26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55"/>
    </row>
    <row r="114" spans="1:15" s="10" customFormat="1" ht="12.75">
      <c r="A114" s="172"/>
      <c r="B114" s="162" t="s">
        <v>163</v>
      </c>
      <c r="C114" s="160">
        <v>60</v>
      </c>
      <c r="D114" s="160">
        <v>0.6</v>
      </c>
      <c r="E114" s="160">
        <v>0.2</v>
      </c>
      <c r="F114" s="160">
        <v>0.2</v>
      </c>
      <c r="G114" s="160">
        <v>14.4</v>
      </c>
      <c r="H114" s="160" t="s">
        <v>164</v>
      </c>
      <c r="I114" s="160">
        <v>15.15</v>
      </c>
      <c r="J114" s="160">
        <v>0.002</v>
      </c>
      <c r="K114" s="160">
        <v>0.2</v>
      </c>
      <c r="L114" s="160">
        <v>18.4</v>
      </c>
      <c r="M114" s="160">
        <v>12</v>
      </c>
      <c r="N114" s="160">
        <v>15.75</v>
      </c>
      <c r="O114" s="160">
        <v>0.6</v>
      </c>
    </row>
    <row r="115" spans="1:15" s="10" customFormat="1" ht="12.75">
      <c r="A115" s="156">
        <v>97</v>
      </c>
      <c r="B115" s="162" t="s">
        <v>44</v>
      </c>
      <c r="C115" s="160">
        <v>250</v>
      </c>
      <c r="D115" s="160">
        <v>2.3</v>
      </c>
      <c r="E115" s="160">
        <v>2.8</v>
      </c>
      <c r="F115" s="160">
        <v>16.87</v>
      </c>
      <c r="G115" s="160">
        <v>114</v>
      </c>
      <c r="H115" s="160">
        <v>0.1</v>
      </c>
      <c r="I115" s="160">
        <v>12</v>
      </c>
      <c r="J115" s="160">
        <v>0</v>
      </c>
      <c r="K115" s="160">
        <v>1.3</v>
      </c>
      <c r="L115" s="160">
        <v>30.45</v>
      </c>
      <c r="M115" s="160">
        <v>77.7</v>
      </c>
      <c r="N115" s="160">
        <v>31.4</v>
      </c>
      <c r="O115" s="160">
        <v>1.2</v>
      </c>
    </row>
    <row r="116" spans="1:15" s="10" customFormat="1" ht="25.5">
      <c r="A116" s="156">
        <v>153</v>
      </c>
      <c r="B116" s="157" t="s">
        <v>229</v>
      </c>
      <c r="C116" s="160">
        <v>120</v>
      </c>
      <c r="D116" s="160">
        <v>4.08</v>
      </c>
      <c r="E116" s="160">
        <v>9.24</v>
      </c>
      <c r="F116" s="160">
        <v>24.04</v>
      </c>
      <c r="G116" s="160">
        <v>194</v>
      </c>
      <c r="H116" s="160">
        <v>0.025</v>
      </c>
      <c r="I116" s="160">
        <v>2.774</v>
      </c>
      <c r="J116" s="160">
        <v>0.02</v>
      </c>
      <c r="K116" s="160">
        <v>0.098</v>
      </c>
      <c r="L116" s="160">
        <v>30.13</v>
      </c>
      <c r="M116" s="160">
        <v>44.8</v>
      </c>
      <c r="N116" s="160">
        <v>18.63</v>
      </c>
      <c r="O116" s="160">
        <v>0.604</v>
      </c>
    </row>
    <row r="117" spans="1:15" s="61" customFormat="1" ht="26.25" customHeight="1">
      <c r="A117" s="157"/>
      <c r="B117" s="162" t="s">
        <v>230</v>
      </c>
      <c r="C117" s="160">
        <v>150</v>
      </c>
      <c r="D117" s="160">
        <v>2.9</v>
      </c>
      <c r="E117" s="160">
        <v>4.4</v>
      </c>
      <c r="F117" s="160">
        <v>23</v>
      </c>
      <c r="G117" s="160">
        <v>142.5</v>
      </c>
      <c r="H117" s="160">
        <v>0.153</v>
      </c>
      <c r="I117" s="160">
        <v>21</v>
      </c>
      <c r="J117" s="160">
        <v>0.04</v>
      </c>
      <c r="K117" s="160">
        <v>0.19</v>
      </c>
      <c r="L117" s="160">
        <v>19.56</v>
      </c>
      <c r="M117" s="160">
        <v>80.3</v>
      </c>
      <c r="N117" s="160">
        <v>29.65</v>
      </c>
      <c r="O117" s="160">
        <v>1.2</v>
      </c>
    </row>
    <row r="118" spans="1:15" s="10" customFormat="1" ht="38.25">
      <c r="A118" s="172"/>
      <c r="B118" s="162" t="s">
        <v>159</v>
      </c>
      <c r="C118" s="160">
        <v>200</v>
      </c>
      <c r="D118" s="160">
        <v>0</v>
      </c>
      <c r="E118" s="160">
        <v>0</v>
      </c>
      <c r="F118" s="160">
        <v>35.4</v>
      </c>
      <c r="G118" s="160">
        <v>140</v>
      </c>
      <c r="H118" s="160">
        <v>0.01</v>
      </c>
      <c r="I118" s="160">
        <v>0.4</v>
      </c>
      <c r="J118" s="160">
        <v>0.002</v>
      </c>
      <c r="K118" s="160">
        <v>0</v>
      </c>
      <c r="L118" s="160">
        <v>25.2</v>
      </c>
      <c r="M118" s="160">
        <v>19.4</v>
      </c>
      <c r="N118" s="160">
        <v>39.6</v>
      </c>
      <c r="O118" s="160">
        <v>0.6</v>
      </c>
    </row>
    <row r="119" spans="1:15" s="10" customFormat="1" ht="12.75">
      <c r="A119" s="157"/>
      <c r="B119" s="162" t="s">
        <v>34</v>
      </c>
      <c r="C119" s="160">
        <v>40</v>
      </c>
      <c r="D119" s="160">
        <v>2.24</v>
      </c>
      <c r="E119" s="160">
        <v>0.44</v>
      </c>
      <c r="F119" s="160">
        <v>19.76</v>
      </c>
      <c r="G119" s="160">
        <v>91.96</v>
      </c>
      <c r="H119" s="160">
        <v>0.04</v>
      </c>
      <c r="I119" s="160">
        <v>0</v>
      </c>
      <c r="J119" s="160">
        <v>0</v>
      </c>
      <c r="K119" s="160">
        <v>0.36</v>
      </c>
      <c r="L119" s="160">
        <v>9.2</v>
      </c>
      <c r="M119" s="160">
        <v>42.4</v>
      </c>
      <c r="N119" s="160">
        <v>10</v>
      </c>
      <c r="O119" s="160">
        <v>1.24</v>
      </c>
    </row>
    <row r="120" spans="1:15" s="10" customFormat="1" ht="12.75" hidden="1">
      <c r="A120" s="179"/>
      <c r="B120" s="178"/>
      <c r="C120" s="179"/>
      <c r="D120" s="180"/>
      <c r="E120" s="180"/>
      <c r="F120" s="180"/>
      <c r="G120" s="180"/>
      <c r="H120" s="180"/>
      <c r="I120" s="180"/>
      <c r="J120" s="186"/>
      <c r="K120" s="180"/>
      <c r="L120" s="180"/>
      <c r="M120" s="180"/>
      <c r="N120" s="180"/>
      <c r="O120" s="180"/>
    </row>
    <row r="121" spans="1:15" s="10" customFormat="1" ht="16.5" customHeight="1" hidden="1">
      <c r="A121" s="8"/>
      <c r="B121" s="7"/>
      <c r="C121" s="8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</row>
    <row r="122" spans="1:15" s="10" customFormat="1" ht="12.75" hidden="1">
      <c r="A122" s="11"/>
      <c r="B122" s="7"/>
      <c r="C122" s="28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s="10" customFormat="1" ht="12.75">
      <c r="A123" s="29"/>
      <c r="B123" s="30" t="s">
        <v>35</v>
      </c>
      <c r="C123" s="31">
        <f>SUM(C114:C122)</f>
        <v>820</v>
      </c>
      <c r="D123" s="18">
        <f>SUM(D114:D122)</f>
        <v>12.12</v>
      </c>
      <c r="E123" s="18">
        <f>SUM(E114:E122)</f>
        <v>17.08</v>
      </c>
      <c r="F123" s="18">
        <f>SUM(F114:F122)</f>
        <v>119.27000000000001</v>
      </c>
      <c r="G123" s="18">
        <f>SUM(G114:G122)</f>
        <v>696.86</v>
      </c>
      <c r="H123" s="18">
        <f>SUM(H114:H122)</f>
        <v>0.328</v>
      </c>
      <c r="I123" s="18">
        <f>SUM(I114:I122)</f>
        <v>51.324</v>
      </c>
      <c r="J123" s="18">
        <f>SUM(J114:J122)</f>
        <v>0.064</v>
      </c>
      <c r="K123" s="18">
        <f>SUM(K114:K122)</f>
        <v>2.148</v>
      </c>
      <c r="L123" s="18">
        <f>SUM(L114:L122)</f>
        <v>132.94</v>
      </c>
      <c r="M123" s="18">
        <f>SUM(M114:M122)</f>
        <v>276.6</v>
      </c>
      <c r="N123" s="18">
        <f>SUM(N114:N122)</f>
        <v>145.03</v>
      </c>
      <c r="O123" s="18">
        <f>SUM(O114:O122)</f>
        <v>5.443999999999999</v>
      </c>
    </row>
    <row r="124" spans="1:15" s="10" customFormat="1" ht="12.75">
      <c r="A124" s="71"/>
      <c r="B124" s="71" t="s">
        <v>97</v>
      </c>
      <c r="C124" s="51">
        <f>C123+C112</f>
        <v>1280</v>
      </c>
      <c r="D124" s="34">
        <f>D123+D112</f>
        <v>29.6</v>
      </c>
      <c r="E124" s="34">
        <f>E123+E112</f>
        <v>41.28999999999999</v>
      </c>
      <c r="F124" s="34">
        <f>F123+F112</f>
        <v>168.44</v>
      </c>
      <c r="G124" s="34">
        <f>G123+G112</f>
        <v>1182.76</v>
      </c>
      <c r="H124" s="34">
        <f>H123+H112</f>
        <v>0.458</v>
      </c>
      <c r="I124" s="34">
        <f>I123+I112</f>
        <v>62.583999999999996</v>
      </c>
      <c r="J124" s="34">
        <f>J123+J112</f>
        <v>0.314</v>
      </c>
      <c r="K124" s="34">
        <f>K123+K112</f>
        <v>2.918</v>
      </c>
      <c r="L124" s="34">
        <f>L123+L112</f>
        <v>277.78999999999996</v>
      </c>
      <c r="M124" s="34">
        <f>M123+M112</f>
        <v>635.1800000000001</v>
      </c>
      <c r="N124" s="34">
        <f>N123+N112</f>
        <v>223.41</v>
      </c>
      <c r="O124" s="34">
        <f>O123+O112</f>
        <v>8.174</v>
      </c>
    </row>
    <row r="125" spans="1:15" s="10" customFormat="1" ht="12.75" customHeight="1">
      <c r="A125" s="35" t="s">
        <v>98</v>
      </c>
      <c r="B125" s="35"/>
      <c r="C125" s="35"/>
      <c r="D125" s="35"/>
      <c r="E125" s="35"/>
      <c r="F125" s="35"/>
      <c r="G125" s="35"/>
      <c r="H125" s="36"/>
      <c r="I125" s="36"/>
      <c r="J125" s="36"/>
      <c r="K125" s="36"/>
      <c r="L125" s="36"/>
      <c r="M125" s="36"/>
      <c r="N125" s="36"/>
      <c r="O125" s="36"/>
    </row>
    <row r="126" spans="1:15" s="10" customFormat="1" ht="12.75" customHeight="1">
      <c r="A126" s="19" t="s">
        <v>19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s="10" customFormat="1" ht="25.5">
      <c r="A127" s="156">
        <v>178</v>
      </c>
      <c r="B127" s="157" t="s">
        <v>249</v>
      </c>
      <c r="C127" s="160">
        <v>200</v>
      </c>
      <c r="D127" s="160">
        <v>4.8</v>
      </c>
      <c r="E127" s="160">
        <v>11</v>
      </c>
      <c r="F127" s="160">
        <v>33.8</v>
      </c>
      <c r="G127" s="160">
        <v>253.8</v>
      </c>
      <c r="H127" s="160">
        <v>1.5</v>
      </c>
      <c r="I127" s="160">
        <v>0.34</v>
      </c>
      <c r="J127" s="160">
        <v>0.05</v>
      </c>
      <c r="K127" s="160">
        <v>0.3</v>
      </c>
      <c r="L127" s="160">
        <v>27.34</v>
      </c>
      <c r="M127" s="160">
        <v>124</v>
      </c>
      <c r="N127" s="160">
        <v>44.6</v>
      </c>
      <c r="O127" s="160">
        <v>1.4</v>
      </c>
    </row>
    <row r="128" spans="1:15" s="10" customFormat="1" ht="12.75">
      <c r="A128" s="156">
        <v>377</v>
      </c>
      <c r="B128" s="157" t="s">
        <v>196</v>
      </c>
      <c r="C128" s="160">
        <v>200</v>
      </c>
      <c r="D128" s="161">
        <v>0.3</v>
      </c>
      <c r="E128" s="161">
        <v>0.1</v>
      </c>
      <c r="F128" s="161">
        <v>15.2</v>
      </c>
      <c r="G128" s="161">
        <v>59</v>
      </c>
      <c r="H128" s="161">
        <v>0.004</v>
      </c>
      <c r="I128" s="161">
        <v>2.9</v>
      </c>
      <c r="J128" s="161">
        <v>0</v>
      </c>
      <c r="K128" s="161">
        <v>0.01</v>
      </c>
      <c r="L128" s="161">
        <v>7.8</v>
      </c>
      <c r="M128" s="161">
        <v>5.2</v>
      </c>
      <c r="N128" s="161">
        <v>9.7</v>
      </c>
      <c r="O128" s="161">
        <v>0.9</v>
      </c>
    </row>
    <row r="129" spans="1:15" s="61" customFormat="1" ht="15">
      <c r="A129" s="213"/>
      <c r="B129" s="162" t="s">
        <v>217</v>
      </c>
      <c r="C129" s="160">
        <v>20</v>
      </c>
      <c r="D129" s="160">
        <v>1.1</v>
      </c>
      <c r="E129" s="160">
        <v>0.2</v>
      </c>
      <c r="F129" s="160">
        <v>9.88</v>
      </c>
      <c r="G129" s="160">
        <v>45.72</v>
      </c>
      <c r="H129" s="160">
        <v>0.02</v>
      </c>
      <c r="I129" s="160">
        <v>0</v>
      </c>
      <c r="J129" s="160">
        <v>0</v>
      </c>
      <c r="K129" s="160">
        <v>0.26</v>
      </c>
      <c r="L129" s="160">
        <v>4.6</v>
      </c>
      <c r="M129" s="160">
        <v>17.4</v>
      </c>
      <c r="N129" s="160">
        <v>6.6</v>
      </c>
      <c r="O129" s="160">
        <v>0.22</v>
      </c>
    </row>
    <row r="130" spans="1:15" s="10" customFormat="1" ht="12.75">
      <c r="A130" s="156">
        <v>14</v>
      </c>
      <c r="B130" s="157" t="s">
        <v>151</v>
      </c>
      <c r="C130" s="160">
        <v>10</v>
      </c>
      <c r="D130" s="160">
        <v>0.08</v>
      </c>
      <c r="E130" s="160">
        <v>7.25</v>
      </c>
      <c r="F130" s="160">
        <v>0.13</v>
      </c>
      <c r="G130" s="160">
        <v>66</v>
      </c>
      <c r="H130" s="160">
        <v>0</v>
      </c>
      <c r="I130" s="160">
        <v>0</v>
      </c>
      <c r="J130" s="160">
        <v>0.04</v>
      </c>
      <c r="K130" s="160">
        <v>0.11</v>
      </c>
      <c r="L130" s="160">
        <v>2.4</v>
      </c>
      <c r="M130" s="160">
        <v>3</v>
      </c>
      <c r="N130" s="160">
        <v>0</v>
      </c>
      <c r="O130" s="160">
        <v>0.02</v>
      </c>
    </row>
    <row r="131" spans="1:15" s="16" customFormat="1" ht="12.75">
      <c r="A131" s="208"/>
      <c r="B131" s="164" t="s">
        <v>219</v>
      </c>
      <c r="C131" s="165">
        <v>100</v>
      </c>
      <c r="D131" s="165">
        <v>1.5</v>
      </c>
      <c r="E131" s="166">
        <v>0.5</v>
      </c>
      <c r="F131" s="165">
        <v>21</v>
      </c>
      <c r="G131" s="165">
        <v>96</v>
      </c>
      <c r="H131" s="165">
        <v>0.04</v>
      </c>
      <c r="I131" s="165">
        <v>10</v>
      </c>
      <c r="J131" s="165">
        <v>0</v>
      </c>
      <c r="K131" s="165">
        <v>0.4</v>
      </c>
      <c r="L131" s="165">
        <v>8</v>
      </c>
      <c r="M131" s="165">
        <v>28</v>
      </c>
      <c r="N131" s="165">
        <v>42</v>
      </c>
      <c r="O131" s="165">
        <v>0.6</v>
      </c>
    </row>
    <row r="132" spans="1:15" s="10" customFormat="1" ht="12.75" hidden="1">
      <c r="A132" s="8"/>
      <c r="B132" s="7"/>
      <c r="C132" s="8"/>
      <c r="D132" s="9"/>
      <c r="E132" s="9"/>
      <c r="F132" s="9"/>
      <c r="G132" s="9"/>
      <c r="H132" s="9"/>
      <c r="I132" s="9"/>
      <c r="J132" s="11"/>
      <c r="K132" s="11"/>
      <c r="L132" s="9"/>
      <c r="M132" s="11"/>
      <c r="N132" s="9"/>
      <c r="O132" s="9"/>
    </row>
    <row r="133" spans="2:15" s="10" customFormat="1" ht="12.75">
      <c r="B133" s="30" t="s">
        <v>25</v>
      </c>
      <c r="C133" s="31">
        <f>SUM(C127:C132)</f>
        <v>530</v>
      </c>
      <c r="D133" s="18">
        <f>SUM(D127:D132)</f>
        <v>7.78</v>
      </c>
      <c r="E133" s="18">
        <f>SUM(E127:E132)</f>
        <v>19.05</v>
      </c>
      <c r="F133" s="18">
        <f>SUM(F127:F132)</f>
        <v>80.00999999999999</v>
      </c>
      <c r="G133" s="18">
        <f>SUM(G127:G132)</f>
        <v>520.52</v>
      </c>
      <c r="H133" s="18">
        <f>SUM(H127:H132)</f>
        <v>1.564</v>
      </c>
      <c r="I133" s="18">
        <f>SUM(I127:I132)</f>
        <v>13.24</v>
      </c>
      <c r="J133" s="18">
        <f>SUM(J127:J132)</f>
        <v>0.09</v>
      </c>
      <c r="K133" s="18">
        <f>SUM(K127:K132)</f>
        <v>1.08</v>
      </c>
      <c r="L133" s="18">
        <f>SUM(L127:L132)</f>
        <v>50.14</v>
      </c>
      <c r="M133" s="18">
        <f>SUM(M127:M132)</f>
        <v>177.6</v>
      </c>
      <c r="N133" s="18">
        <f>SUM(N127:N132)</f>
        <v>102.9</v>
      </c>
      <c r="O133" s="18">
        <f>SUM(O127:O132)</f>
        <v>3.14</v>
      </c>
    </row>
    <row r="134" spans="1:15" s="10" customFormat="1" ht="15" customHeight="1">
      <c r="A134" s="19" t="s">
        <v>26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s="10" customFormat="1" ht="25.5">
      <c r="A135" s="156">
        <v>52</v>
      </c>
      <c r="B135" s="162" t="s">
        <v>250</v>
      </c>
      <c r="C135" s="160">
        <v>65</v>
      </c>
      <c r="D135" s="160">
        <v>0.8</v>
      </c>
      <c r="E135" s="160">
        <v>5.4</v>
      </c>
      <c r="F135" s="160">
        <v>5.5</v>
      </c>
      <c r="G135" s="160">
        <v>73</v>
      </c>
      <c r="H135" s="160">
        <v>0.1</v>
      </c>
      <c r="I135" s="160">
        <v>3.58</v>
      </c>
      <c r="J135" s="160">
        <v>0</v>
      </c>
      <c r="K135" s="160">
        <v>0</v>
      </c>
      <c r="L135" s="160">
        <v>174.2</v>
      </c>
      <c r="M135" s="160">
        <v>102.5</v>
      </c>
      <c r="N135" s="160">
        <v>19.06</v>
      </c>
      <c r="O135" s="160">
        <v>0.9</v>
      </c>
    </row>
    <row r="136" spans="1:15" s="10" customFormat="1" ht="15.75" customHeight="1">
      <c r="A136" s="156"/>
      <c r="B136" s="162" t="s">
        <v>251</v>
      </c>
      <c r="C136" s="160">
        <v>250</v>
      </c>
      <c r="D136" s="160">
        <v>4.9</v>
      </c>
      <c r="E136" s="160">
        <v>5.33</v>
      </c>
      <c r="F136" s="160">
        <v>19.93</v>
      </c>
      <c r="G136" s="160">
        <v>144.43</v>
      </c>
      <c r="H136" s="160">
        <v>0.015</v>
      </c>
      <c r="I136" s="160">
        <v>2.83</v>
      </c>
      <c r="J136" s="160">
        <v>0</v>
      </c>
      <c r="K136" s="160">
        <v>2.45</v>
      </c>
      <c r="L136" s="160">
        <v>42.68</v>
      </c>
      <c r="M136" s="160">
        <v>137.78</v>
      </c>
      <c r="N136" s="160">
        <v>38.25</v>
      </c>
      <c r="O136" s="160">
        <v>1.83</v>
      </c>
    </row>
    <row r="137" spans="1:15" s="10" customFormat="1" ht="25.5">
      <c r="A137" s="156">
        <v>169</v>
      </c>
      <c r="B137" s="157" t="s">
        <v>235</v>
      </c>
      <c r="C137" s="207">
        <v>200</v>
      </c>
      <c r="D137" s="207">
        <v>3.82</v>
      </c>
      <c r="E137" s="207">
        <v>21.3</v>
      </c>
      <c r="F137" s="207">
        <v>9.86</v>
      </c>
      <c r="G137" s="207">
        <v>252</v>
      </c>
      <c r="H137" s="207">
        <v>0.06</v>
      </c>
      <c r="I137" s="207">
        <v>16.1</v>
      </c>
      <c r="J137" s="207">
        <v>0</v>
      </c>
      <c r="K137" s="207">
        <v>0.46</v>
      </c>
      <c r="L137" s="207">
        <v>111.86</v>
      </c>
      <c r="M137" s="207">
        <v>79.42</v>
      </c>
      <c r="N137" s="207">
        <v>29.92</v>
      </c>
      <c r="O137" s="207">
        <v>0.96</v>
      </c>
    </row>
    <row r="138" spans="1:15" s="10" customFormat="1" ht="27" customHeight="1">
      <c r="A138" s="156">
        <v>352</v>
      </c>
      <c r="B138" s="162" t="s">
        <v>201</v>
      </c>
      <c r="C138" s="160">
        <v>200</v>
      </c>
      <c r="D138" s="160">
        <v>0.24</v>
      </c>
      <c r="E138" s="160">
        <v>0.12</v>
      </c>
      <c r="F138" s="160">
        <v>35.76</v>
      </c>
      <c r="G138" s="160">
        <v>145.08</v>
      </c>
      <c r="H138" s="160">
        <v>0</v>
      </c>
      <c r="I138" s="160">
        <v>18</v>
      </c>
      <c r="J138" s="160">
        <v>0</v>
      </c>
      <c r="K138" s="160">
        <v>0.18</v>
      </c>
      <c r="L138" s="160">
        <v>8.2</v>
      </c>
      <c r="M138" s="160">
        <v>6.42</v>
      </c>
      <c r="N138" s="160">
        <v>0.96</v>
      </c>
      <c r="O138" s="160">
        <v>0.28</v>
      </c>
    </row>
    <row r="139" spans="1:15" s="10" customFormat="1" ht="12.75">
      <c r="A139" s="157"/>
      <c r="B139" s="162" t="s">
        <v>34</v>
      </c>
      <c r="C139" s="160">
        <v>40</v>
      </c>
      <c r="D139" s="160">
        <v>2.24</v>
      </c>
      <c r="E139" s="160">
        <v>0.44</v>
      </c>
      <c r="F139" s="160">
        <v>19.76</v>
      </c>
      <c r="G139" s="160">
        <v>91.96</v>
      </c>
      <c r="H139" s="160">
        <v>0.04</v>
      </c>
      <c r="I139" s="160">
        <v>0</v>
      </c>
      <c r="J139" s="160">
        <v>0</v>
      </c>
      <c r="K139" s="160">
        <v>0.36</v>
      </c>
      <c r="L139" s="160">
        <v>9.2</v>
      </c>
      <c r="M139" s="160">
        <v>42.4</v>
      </c>
      <c r="N139" s="160">
        <v>10</v>
      </c>
      <c r="O139" s="160">
        <v>1.24</v>
      </c>
    </row>
    <row r="140" spans="1:15" s="10" customFormat="1" ht="14.25" customHeight="1" hidden="1">
      <c r="A140" s="179"/>
      <c r="B140" s="178"/>
      <c r="C140" s="214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</row>
    <row r="141" spans="1:15" s="10" customFormat="1" ht="12.75">
      <c r="A141" s="80"/>
      <c r="B141" s="30" t="s">
        <v>35</v>
      </c>
      <c r="C141" s="31">
        <f>SUM(C135:C140)</f>
        <v>755</v>
      </c>
      <c r="D141" s="18">
        <f>SUM(D135:D140)</f>
        <v>12.000000000000002</v>
      </c>
      <c r="E141" s="18">
        <f>SUM(E135:E140)</f>
        <v>32.59</v>
      </c>
      <c r="F141" s="18">
        <f>SUM(F135:F140)</f>
        <v>90.81</v>
      </c>
      <c r="G141" s="18">
        <f>SUM(G135:G140)</f>
        <v>706.47</v>
      </c>
      <c r="H141" s="18">
        <f>SUM(H135:H140)</f>
        <v>0.215</v>
      </c>
      <c r="I141" s="18">
        <f>SUM(I135:I140)</f>
        <v>40.51</v>
      </c>
      <c r="J141" s="18">
        <f>SUM(J135:J140)</f>
        <v>0</v>
      </c>
      <c r="K141" s="18">
        <f>SUM(K135:K140)</f>
        <v>3.45</v>
      </c>
      <c r="L141" s="18">
        <f>SUM(L135:L140)</f>
        <v>346.14</v>
      </c>
      <c r="M141" s="18">
        <f>SUM(M135:M140)</f>
        <v>368.52</v>
      </c>
      <c r="N141" s="18">
        <f>SUM(N135:N140)</f>
        <v>98.19</v>
      </c>
      <c r="O141" s="18">
        <f>SUM(O135:O140)</f>
        <v>5.210000000000001</v>
      </c>
    </row>
    <row r="142" spans="1:15" s="10" customFormat="1" ht="12.75">
      <c r="A142" s="80"/>
      <c r="B142" s="32" t="s">
        <v>103</v>
      </c>
      <c r="C142" s="51">
        <f>C141+C133</f>
        <v>1285</v>
      </c>
      <c r="D142" s="34">
        <f>D141+D133</f>
        <v>19.78</v>
      </c>
      <c r="E142" s="34">
        <f>E141+E133</f>
        <v>51.64</v>
      </c>
      <c r="F142" s="34">
        <f>F141+F133</f>
        <v>170.82</v>
      </c>
      <c r="G142" s="34">
        <f>G141+G133</f>
        <v>1226.99</v>
      </c>
      <c r="H142" s="34">
        <f>H141+H133</f>
        <v>1.7790000000000001</v>
      </c>
      <c r="I142" s="34">
        <f>I141+I133</f>
        <v>53.75</v>
      </c>
      <c r="J142" s="34">
        <f>J141+J133</f>
        <v>0.09</v>
      </c>
      <c r="K142" s="34">
        <f>K141+K133</f>
        <v>4.53</v>
      </c>
      <c r="L142" s="34">
        <f>L141+L133</f>
        <v>396.28</v>
      </c>
      <c r="M142" s="34">
        <f>M141+M133</f>
        <v>546.12</v>
      </c>
      <c r="N142" s="34">
        <f>N141+N133</f>
        <v>201.09</v>
      </c>
      <c r="O142" s="34">
        <f>O141+O133</f>
        <v>8.350000000000001</v>
      </c>
    </row>
    <row r="143" spans="1:15" s="10" customFormat="1" ht="12.75" customHeight="1">
      <c r="A143" s="35" t="s">
        <v>104</v>
      </c>
      <c r="B143" s="35"/>
      <c r="C143" s="35"/>
      <c r="D143" s="35"/>
      <c r="E143" s="35"/>
      <c r="F143" s="35"/>
      <c r="G143" s="35"/>
      <c r="H143" s="36"/>
      <c r="I143" s="36"/>
      <c r="J143" s="36"/>
      <c r="K143" s="36"/>
      <c r="L143" s="36"/>
      <c r="M143" s="36"/>
      <c r="N143" s="36"/>
      <c r="O143" s="36"/>
    </row>
    <row r="144" spans="1:15" s="10" customFormat="1" ht="12.75" customHeight="1">
      <c r="A144" s="19" t="s">
        <v>19</v>
      </c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s="10" customFormat="1" ht="22.5" customHeight="1">
      <c r="A145" s="156">
        <v>185</v>
      </c>
      <c r="B145" s="157" t="s">
        <v>252</v>
      </c>
      <c r="C145" s="212">
        <v>200</v>
      </c>
      <c r="D145" s="212">
        <v>7.24</v>
      </c>
      <c r="E145" s="212">
        <v>14.22</v>
      </c>
      <c r="F145" s="212">
        <v>44.78</v>
      </c>
      <c r="G145" s="212">
        <v>336</v>
      </c>
      <c r="H145" s="212">
        <v>0.14</v>
      </c>
      <c r="I145" s="212">
        <v>0.02</v>
      </c>
      <c r="J145" s="212">
        <v>0.01</v>
      </c>
      <c r="K145" s="212">
        <v>1.58</v>
      </c>
      <c r="L145" s="212">
        <v>39</v>
      </c>
      <c r="M145" s="212">
        <v>140.5</v>
      </c>
      <c r="N145" s="212">
        <v>47.3</v>
      </c>
      <c r="O145" s="212">
        <v>1.76</v>
      </c>
    </row>
    <row r="146" spans="1:15" s="10" customFormat="1" ht="15.75" customHeight="1">
      <c r="A146" s="156">
        <v>378</v>
      </c>
      <c r="B146" s="157" t="s">
        <v>149</v>
      </c>
      <c r="C146" s="160">
        <v>200</v>
      </c>
      <c r="D146" s="160">
        <v>1.52</v>
      </c>
      <c r="E146" s="160">
        <v>1.35</v>
      </c>
      <c r="F146" s="160">
        <v>15.9</v>
      </c>
      <c r="G146" s="160">
        <v>81</v>
      </c>
      <c r="H146" s="160">
        <v>0.04</v>
      </c>
      <c r="I146" s="160">
        <v>1.33</v>
      </c>
      <c r="J146" s="160">
        <v>0.001</v>
      </c>
      <c r="K146" s="160">
        <v>0</v>
      </c>
      <c r="L146" s="160">
        <v>126.6</v>
      </c>
      <c r="M146" s="160">
        <v>92.8</v>
      </c>
      <c r="N146" s="160">
        <v>15.4</v>
      </c>
      <c r="O146" s="160">
        <v>0.41</v>
      </c>
    </row>
    <row r="147" spans="1:15" s="10" customFormat="1" ht="13.5" customHeight="1">
      <c r="A147" s="156"/>
      <c r="B147" s="162" t="s">
        <v>217</v>
      </c>
      <c r="C147" s="160">
        <v>20</v>
      </c>
      <c r="D147" s="160">
        <v>1.1</v>
      </c>
      <c r="E147" s="160">
        <v>0.2</v>
      </c>
      <c r="F147" s="160">
        <v>9.88</v>
      </c>
      <c r="G147" s="160">
        <v>45.72</v>
      </c>
      <c r="H147" s="160">
        <v>0.02</v>
      </c>
      <c r="I147" s="160">
        <v>0</v>
      </c>
      <c r="J147" s="160">
        <v>0</v>
      </c>
      <c r="K147" s="160">
        <v>0.26</v>
      </c>
      <c r="L147" s="160">
        <v>4.6</v>
      </c>
      <c r="M147" s="160">
        <v>17.4</v>
      </c>
      <c r="N147" s="160">
        <v>6.6</v>
      </c>
      <c r="O147" s="160">
        <v>0.22</v>
      </c>
    </row>
    <row r="148" spans="1:15" s="10" customFormat="1" ht="12.75">
      <c r="A148" s="156">
        <v>14</v>
      </c>
      <c r="B148" s="157" t="s">
        <v>151</v>
      </c>
      <c r="C148" s="160">
        <v>10</v>
      </c>
      <c r="D148" s="160">
        <v>0.08</v>
      </c>
      <c r="E148" s="160">
        <v>7.25</v>
      </c>
      <c r="F148" s="160">
        <v>0.13</v>
      </c>
      <c r="G148" s="160">
        <v>66</v>
      </c>
      <c r="H148" s="160">
        <v>0</v>
      </c>
      <c r="I148" s="160">
        <v>0</v>
      </c>
      <c r="J148" s="160">
        <v>0.04</v>
      </c>
      <c r="K148" s="160">
        <v>0.11</v>
      </c>
      <c r="L148" s="160">
        <v>2.4</v>
      </c>
      <c r="M148" s="160">
        <v>3</v>
      </c>
      <c r="N148" s="160">
        <v>0</v>
      </c>
      <c r="O148" s="160">
        <v>0.02</v>
      </c>
    </row>
    <row r="149" spans="1:15" s="10" customFormat="1" ht="12.75" hidden="1">
      <c r="A149" s="179"/>
      <c r="B149" s="178"/>
      <c r="C149" s="179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</row>
    <row r="150" spans="1:15" s="16" customFormat="1" ht="15.75" customHeight="1" hidden="1">
      <c r="A150" s="43"/>
      <c r="B150" s="13"/>
      <c r="C150" s="14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</row>
    <row r="151" spans="2:15" s="16" customFormat="1" ht="12.75">
      <c r="B151" s="56" t="s">
        <v>25</v>
      </c>
      <c r="C151" s="57">
        <f>SUM(C145:C150)</f>
        <v>430</v>
      </c>
      <c r="D151" s="58">
        <f>SUM(D145:D150)</f>
        <v>9.940000000000001</v>
      </c>
      <c r="E151" s="58">
        <f>SUM(E145:E150)</f>
        <v>23.020000000000003</v>
      </c>
      <c r="F151" s="58">
        <f>SUM(F145:F150)</f>
        <v>70.69</v>
      </c>
      <c r="G151" s="58">
        <f>SUM(G145:G150)</f>
        <v>528.72</v>
      </c>
      <c r="H151" s="58">
        <f>SUM(H145:H150)</f>
        <v>0.2</v>
      </c>
      <c r="I151" s="58">
        <f>SUM(I145:I150)</f>
        <v>1.35</v>
      </c>
      <c r="J151" s="58">
        <f>SUM(J145:J150)</f>
        <v>0.051000000000000004</v>
      </c>
      <c r="K151" s="58">
        <f>SUM(K145:K150)</f>
        <v>1.9500000000000002</v>
      </c>
      <c r="L151" s="58">
        <f>SUM(L145:L150)</f>
        <v>172.6</v>
      </c>
      <c r="M151" s="58">
        <f>SUM(M145:M150)</f>
        <v>253.7</v>
      </c>
      <c r="N151" s="58">
        <f>SUM(N145:N150)</f>
        <v>69.3</v>
      </c>
      <c r="O151" s="58">
        <f>SUM(O145:O150)</f>
        <v>2.41</v>
      </c>
    </row>
    <row r="152" spans="1:15" s="10" customFormat="1" ht="12.75" customHeight="1">
      <c r="A152" s="19" t="s">
        <v>26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s="10" customFormat="1" ht="25.5">
      <c r="A153" s="156">
        <v>24</v>
      </c>
      <c r="B153" s="157" t="s">
        <v>253</v>
      </c>
      <c r="C153" s="160">
        <v>60</v>
      </c>
      <c r="D153" s="160">
        <v>0.57</v>
      </c>
      <c r="E153" s="160">
        <v>3.6</v>
      </c>
      <c r="F153" s="160">
        <v>1.8</v>
      </c>
      <c r="G153" s="160">
        <v>42.36</v>
      </c>
      <c r="H153" s="160">
        <v>0.02</v>
      </c>
      <c r="I153" s="160">
        <v>5.66</v>
      </c>
      <c r="J153" s="160">
        <v>0</v>
      </c>
      <c r="K153" s="160">
        <v>0.3</v>
      </c>
      <c r="L153" s="160">
        <v>16.3</v>
      </c>
      <c r="M153" s="160">
        <v>18.06</v>
      </c>
      <c r="N153" s="160">
        <v>9.9</v>
      </c>
      <c r="O153" s="160">
        <v>0.46</v>
      </c>
    </row>
    <row r="154" spans="1:15" s="10" customFormat="1" ht="15.75" customHeight="1">
      <c r="A154" s="156">
        <v>101</v>
      </c>
      <c r="B154" s="162" t="s">
        <v>254</v>
      </c>
      <c r="C154" s="160">
        <v>250</v>
      </c>
      <c r="D154" s="160">
        <v>1.9</v>
      </c>
      <c r="E154" s="160">
        <v>2.7</v>
      </c>
      <c r="F154" s="160">
        <v>12.11</v>
      </c>
      <c r="G154" s="160">
        <v>85.75</v>
      </c>
      <c r="H154" s="160">
        <v>0.1</v>
      </c>
      <c r="I154" s="160">
        <v>8.25</v>
      </c>
      <c r="J154" s="160">
        <v>0.023</v>
      </c>
      <c r="K154" s="160">
        <v>0.3</v>
      </c>
      <c r="L154" s="160">
        <v>26.7</v>
      </c>
      <c r="M154" s="160">
        <v>56</v>
      </c>
      <c r="N154" s="160">
        <v>24.9</v>
      </c>
      <c r="O154" s="160">
        <v>0.5</v>
      </c>
    </row>
    <row r="155" spans="1:15" s="10" customFormat="1" ht="15.75" customHeight="1">
      <c r="A155" s="156">
        <v>143</v>
      </c>
      <c r="B155" s="157" t="s">
        <v>158</v>
      </c>
      <c r="C155" s="160">
        <v>150</v>
      </c>
      <c r="D155" s="160">
        <v>3.53</v>
      </c>
      <c r="E155" s="160">
        <v>12.7</v>
      </c>
      <c r="F155" s="160">
        <v>2.29</v>
      </c>
      <c r="G155" s="160">
        <v>202.86</v>
      </c>
      <c r="H155" s="160">
        <v>0.09</v>
      </c>
      <c r="I155" s="160">
        <v>15.37</v>
      </c>
      <c r="J155" s="160">
        <v>0.065</v>
      </c>
      <c r="K155" s="160">
        <v>2.07</v>
      </c>
      <c r="L155" s="160">
        <v>63.09</v>
      </c>
      <c r="M155" s="160">
        <v>67.29</v>
      </c>
      <c r="N155" s="160">
        <v>16.26</v>
      </c>
      <c r="O155" s="160">
        <v>0.86</v>
      </c>
    </row>
    <row r="156" spans="1:15" s="10" customFormat="1" ht="27" customHeight="1">
      <c r="A156" s="156"/>
      <c r="B156" s="157" t="s">
        <v>255</v>
      </c>
      <c r="C156" s="160">
        <v>195</v>
      </c>
      <c r="D156" s="160">
        <v>6.58</v>
      </c>
      <c r="E156" s="160">
        <v>10.64</v>
      </c>
      <c r="F156" s="160">
        <v>27.22</v>
      </c>
      <c r="G156" s="160">
        <v>230.96</v>
      </c>
      <c r="H156" s="160">
        <v>0.15</v>
      </c>
      <c r="I156" s="160">
        <v>8.67</v>
      </c>
      <c r="J156" s="160">
        <v>0.04</v>
      </c>
      <c r="K156" s="160"/>
      <c r="L156" s="160">
        <v>139.34</v>
      </c>
      <c r="M156" s="160">
        <v>160.95</v>
      </c>
      <c r="N156" s="160">
        <v>72.32</v>
      </c>
      <c r="O156" s="160">
        <v>1.64</v>
      </c>
    </row>
    <row r="157" spans="1:15" s="61" customFormat="1" ht="13.5" customHeight="1">
      <c r="A157" s="157"/>
      <c r="B157" s="162" t="s">
        <v>231</v>
      </c>
      <c r="C157" s="160">
        <v>200</v>
      </c>
      <c r="D157" s="160">
        <v>2</v>
      </c>
      <c r="E157" s="160">
        <v>0.12</v>
      </c>
      <c r="F157" s="160">
        <v>20.2</v>
      </c>
      <c r="G157" s="160">
        <v>92</v>
      </c>
      <c r="H157" s="160">
        <v>0.01</v>
      </c>
      <c r="I157" s="160">
        <v>4</v>
      </c>
      <c r="J157" s="160">
        <v>0</v>
      </c>
      <c r="K157" s="160">
        <v>0.2</v>
      </c>
      <c r="L157" s="160">
        <v>17</v>
      </c>
      <c r="M157" s="160">
        <v>14</v>
      </c>
      <c r="N157" s="160">
        <v>8</v>
      </c>
      <c r="O157" s="160">
        <v>0.6</v>
      </c>
    </row>
    <row r="158" spans="1:15" s="10" customFormat="1" ht="12.75">
      <c r="A158" s="157"/>
      <c r="B158" s="162" t="s">
        <v>34</v>
      </c>
      <c r="C158" s="160">
        <v>40</v>
      </c>
      <c r="D158" s="160">
        <v>2.24</v>
      </c>
      <c r="E158" s="160">
        <v>0.44</v>
      </c>
      <c r="F158" s="160">
        <v>19.76</v>
      </c>
      <c r="G158" s="160">
        <v>91.96</v>
      </c>
      <c r="H158" s="160">
        <v>0.04</v>
      </c>
      <c r="I158" s="160">
        <v>0</v>
      </c>
      <c r="J158" s="160">
        <v>0</v>
      </c>
      <c r="K158" s="160">
        <v>0.36</v>
      </c>
      <c r="L158" s="160">
        <v>9.2</v>
      </c>
      <c r="M158" s="160">
        <v>42.4</v>
      </c>
      <c r="N158" s="160">
        <v>10</v>
      </c>
      <c r="O158" s="160">
        <v>1.24</v>
      </c>
    </row>
    <row r="159" spans="1:15" s="10" customFormat="1" ht="20.25" customHeight="1" hidden="1">
      <c r="A159" s="194"/>
      <c r="B159" s="178"/>
      <c r="C159" s="179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</row>
    <row r="160" spans="1:15" s="10" customFormat="1" ht="12.75" hidden="1">
      <c r="A160" s="8"/>
      <c r="B160" s="7"/>
      <c r="C160" s="8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</row>
    <row r="161" spans="1:15" s="10" customFormat="1" ht="12.75" hidden="1">
      <c r="A161" s="8"/>
      <c r="B161" s="7"/>
      <c r="C161" s="28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spans="1:15" s="10" customFormat="1" ht="12.75">
      <c r="A162" s="80"/>
      <c r="B162" s="30" t="s">
        <v>35</v>
      </c>
      <c r="C162" s="31">
        <f>SUM(C153:C161)</f>
        <v>895</v>
      </c>
      <c r="D162" s="18">
        <f>SUM(D153:D161)</f>
        <v>16.82</v>
      </c>
      <c r="E162" s="18">
        <f>SUM(E153:E161)</f>
        <v>30.200000000000003</v>
      </c>
      <c r="F162" s="18">
        <f>SUM(F153:F161)</f>
        <v>83.38</v>
      </c>
      <c r="G162" s="18">
        <f>SUM(G153:G161)</f>
        <v>745.8900000000001</v>
      </c>
      <c r="H162" s="18">
        <f>SUM(H153:H161)</f>
        <v>0.41</v>
      </c>
      <c r="I162" s="18">
        <f>SUM(I153:I161)</f>
        <v>41.95</v>
      </c>
      <c r="J162" s="18">
        <f>SUM(J153:J161)</f>
        <v>0.128</v>
      </c>
      <c r="K162" s="18">
        <f>SUM(K153:K161)</f>
        <v>3.2299999999999995</v>
      </c>
      <c r="L162" s="18">
        <f>SUM(L153:L161)</f>
        <v>271.63</v>
      </c>
      <c r="M162" s="18">
        <f>SUM(M153:M161)</f>
        <v>358.7</v>
      </c>
      <c r="N162" s="18">
        <f>SUM(N153:N161)</f>
        <v>141.38</v>
      </c>
      <c r="O162" s="18">
        <f>SUM(O153:O161)</f>
        <v>5.3</v>
      </c>
    </row>
    <row r="163" spans="1:15" s="10" customFormat="1" ht="12.75">
      <c r="A163" s="80"/>
      <c r="B163" s="32" t="s">
        <v>112</v>
      </c>
      <c r="C163" s="51">
        <f>C162+C151</f>
        <v>1325</v>
      </c>
      <c r="D163" s="34">
        <f>D162+D151</f>
        <v>26.76</v>
      </c>
      <c r="E163" s="34">
        <f>E162+E151</f>
        <v>53.220000000000006</v>
      </c>
      <c r="F163" s="34">
        <f>F162+F151</f>
        <v>154.07</v>
      </c>
      <c r="G163" s="34">
        <f>G162+G151</f>
        <v>1274.6100000000001</v>
      </c>
      <c r="H163" s="34">
        <f>H162+H151</f>
        <v>0.61</v>
      </c>
      <c r="I163" s="34">
        <f>I162+I151</f>
        <v>43.300000000000004</v>
      </c>
      <c r="J163" s="34">
        <f>J162+J151</f>
        <v>0.179</v>
      </c>
      <c r="K163" s="34">
        <f>K162+K151</f>
        <v>5.18</v>
      </c>
      <c r="L163" s="34">
        <f>L162+L151</f>
        <v>444.23</v>
      </c>
      <c r="M163" s="34">
        <f>M162+M151</f>
        <v>612.4</v>
      </c>
      <c r="N163" s="34">
        <f>N162+N151</f>
        <v>210.68</v>
      </c>
      <c r="O163" s="34">
        <f>O162+O151</f>
        <v>7.71</v>
      </c>
    </row>
    <row r="164" spans="1:15" s="10" customFormat="1" ht="12.75" customHeight="1">
      <c r="A164" s="35" t="s">
        <v>113</v>
      </c>
      <c r="B164" s="35"/>
      <c r="C164" s="35"/>
      <c r="D164" s="35"/>
      <c r="E164" s="35"/>
      <c r="F164" s="35"/>
      <c r="G164" s="35"/>
      <c r="H164" s="36"/>
      <c r="I164" s="36"/>
      <c r="J164" s="36"/>
      <c r="K164" s="36"/>
      <c r="L164" s="36"/>
      <c r="M164" s="36"/>
      <c r="N164" s="36"/>
      <c r="O164" s="36"/>
    </row>
    <row r="165" spans="1:15" s="10" customFormat="1" ht="12.75" customHeight="1">
      <c r="A165" s="19" t="s">
        <v>19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s="10" customFormat="1" ht="12.75">
      <c r="A166" s="156">
        <v>201</v>
      </c>
      <c r="B166" s="215" t="s">
        <v>256</v>
      </c>
      <c r="C166" s="160">
        <v>200</v>
      </c>
      <c r="D166" s="207">
        <v>11.9</v>
      </c>
      <c r="E166" s="207">
        <v>9.47</v>
      </c>
      <c r="F166" s="207">
        <v>52.8</v>
      </c>
      <c r="G166" s="207">
        <v>278.76</v>
      </c>
      <c r="H166" s="207">
        <v>0.391</v>
      </c>
      <c r="I166" s="207">
        <v>21.84</v>
      </c>
      <c r="J166" s="207">
        <v>0.05</v>
      </c>
      <c r="K166" s="207">
        <v>0.854</v>
      </c>
      <c r="L166" s="207">
        <v>180.38</v>
      </c>
      <c r="M166" s="207">
        <v>554.4</v>
      </c>
      <c r="N166" s="207">
        <v>128.95</v>
      </c>
      <c r="O166" s="207">
        <v>6.85</v>
      </c>
    </row>
    <row r="167" spans="1:15" s="10" customFormat="1" ht="12.75">
      <c r="A167" s="156">
        <v>376</v>
      </c>
      <c r="B167" s="157" t="s">
        <v>40</v>
      </c>
      <c r="C167" s="160">
        <v>200</v>
      </c>
      <c r="D167" s="160">
        <v>0.07</v>
      </c>
      <c r="E167" s="160">
        <v>0.02</v>
      </c>
      <c r="F167" s="160">
        <v>15</v>
      </c>
      <c r="G167" s="160">
        <v>60</v>
      </c>
      <c r="H167" s="160">
        <v>0</v>
      </c>
      <c r="I167" s="160">
        <v>0.03</v>
      </c>
      <c r="J167" s="160">
        <v>0</v>
      </c>
      <c r="K167" s="160">
        <v>0</v>
      </c>
      <c r="L167" s="160">
        <v>11.1</v>
      </c>
      <c r="M167" s="160">
        <v>2.8</v>
      </c>
      <c r="N167" s="160">
        <v>1.4</v>
      </c>
      <c r="O167" s="160">
        <v>0.28</v>
      </c>
    </row>
    <row r="168" spans="1:15" s="10" customFormat="1" ht="12.75">
      <c r="A168" s="156"/>
      <c r="B168" s="162" t="s">
        <v>257</v>
      </c>
      <c r="C168" s="160">
        <v>20</v>
      </c>
      <c r="D168" s="160">
        <v>1.58</v>
      </c>
      <c r="E168" s="160">
        <v>0.2</v>
      </c>
      <c r="F168" s="160">
        <v>9.66</v>
      </c>
      <c r="G168" s="160">
        <v>46.76</v>
      </c>
      <c r="H168" s="160">
        <v>0.02</v>
      </c>
      <c r="I168" s="160">
        <v>0</v>
      </c>
      <c r="J168" s="160">
        <v>0</v>
      </c>
      <c r="K168" s="160">
        <v>0.26</v>
      </c>
      <c r="L168" s="160">
        <v>4.6</v>
      </c>
      <c r="M168" s="160">
        <v>17.4</v>
      </c>
      <c r="N168" s="160">
        <v>6.6</v>
      </c>
      <c r="O168" s="160">
        <v>0.22</v>
      </c>
    </row>
    <row r="169" spans="1:15" s="61" customFormat="1" ht="12.75">
      <c r="A169" s="156">
        <v>14</v>
      </c>
      <c r="B169" s="157" t="s">
        <v>151</v>
      </c>
      <c r="C169" s="160">
        <v>7</v>
      </c>
      <c r="D169" s="160">
        <v>0.06</v>
      </c>
      <c r="E169" s="160">
        <v>5.08</v>
      </c>
      <c r="F169" s="160">
        <v>0.09</v>
      </c>
      <c r="G169" s="160">
        <v>46.2</v>
      </c>
      <c r="H169" s="160">
        <v>0</v>
      </c>
      <c r="I169" s="160">
        <v>0</v>
      </c>
      <c r="J169" s="160">
        <v>0.028</v>
      </c>
      <c r="K169" s="160">
        <v>0.11</v>
      </c>
      <c r="L169" s="160">
        <v>2.4</v>
      </c>
      <c r="M169" s="160">
        <v>3</v>
      </c>
      <c r="N169" s="160">
        <v>0</v>
      </c>
      <c r="O169" s="160">
        <v>0.02</v>
      </c>
    </row>
    <row r="170" spans="1:15" s="16" customFormat="1" ht="12.75">
      <c r="A170" s="163"/>
      <c r="B170" s="164" t="s">
        <v>219</v>
      </c>
      <c r="C170" s="165">
        <v>100</v>
      </c>
      <c r="D170" s="165">
        <v>1.5</v>
      </c>
      <c r="E170" s="166">
        <v>0.5</v>
      </c>
      <c r="F170" s="165">
        <v>21</v>
      </c>
      <c r="G170" s="165">
        <v>96</v>
      </c>
      <c r="H170" s="165">
        <v>0.04</v>
      </c>
      <c r="I170" s="165">
        <v>10</v>
      </c>
      <c r="J170" s="165">
        <v>0</v>
      </c>
      <c r="K170" s="165">
        <v>0.4</v>
      </c>
      <c r="L170" s="165">
        <v>8</v>
      </c>
      <c r="M170" s="165">
        <v>28</v>
      </c>
      <c r="N170" s="165">
        <v>42</v>
      </c>
      <c r="O170" s="165">
        <v>0.6</v>
      </c>
    </row>
    <row r="171" spans="1:15" s="10" customFormat="1" ht="29.25" customHeight="1" hidden="1">
      <c r="A171" s="65"/>
      <c r="B171" s="13"/>
      <c r="C171" s="14"/>
      <c r="D171" s="15"/>
      <c r="E171" s="15"/>
      <c r="F171" s="15"/>
      <c r="G171" s="15"/>
      <c r="H171" s="15"/>
      <c r="I171" s="15"/>
      <c r="J171" s="92"/>
      <c r="K171" s="15"/>
      <c r="L171" s="15"/>
      <c r="M171" s="15"/>
      <c r="N171" s="15"/>
      <c r="O171" s="15"/>
    </row>
    <row r="172" spans="1:15" s="10" customFormat="1" ht="12.75" hidden="1">
      <c r="A172" s="8"/>
      <c r="B172" s="13"/>
      <c r="C172" s="14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2:15" s="10" customFormat="1" ht="12.75">
      <c r="B173" s="30" t="s">
        <v>25</v>
      </c>
      <c r="C173" s="31">
        <f>SUM(C166:C172)</f>
        <v>527</v>
      </c>
      <c r="D173" s="18">
        <f>SUM(D166:D172)</f>
        <v>15.11</v>
      </c>
      <c r="E173" s="18">
        <f>SUM(E166:E172)</f>
        <v>15.27</v>
      </c>
      <c r="F173" s="18">
        <f>SUM(F166:F172)</f>
        <v>98.55</v>
      </c>
      <c r="G173" s="18">
        <f>SUM(G166:G172)</f>
        <v>527.72</v>
      </c>
      <c r="H173" s="18">
        <f>SUM(H166:H172)</f>
        <v>0.451</v>
      </c>
      <c r="I173" s="18">
        <f>SUM(I166:I172)</f>
        <v>31.869999999999997</v>
      </c>
      <c r="J173" s="18">
        <f>SUM(J166:J172)</f>
        <v>0.078</v>
      </c>
      <c r="K173" s="18">
        <f>SUM(K166:K172)</f>
        <v>1.624</v>
      </c>
      <c r="L173" s="18">
        <f>SUM(L166:L172)</f>
        <v>206.48</v>
      </c>
      <c r="M173" s="18">
        <f>SUM(M166:M172)</f>
        <v>605.6</v>
      </c>
      <c r="N173" s="18">
        <f>SUM(N166:N172)</f>
        <v>178.95</v>
      </c>
      <c r="O173" s="18">
        <f>SUM(O166:O172)</f>
        <v>7.97</v>
      </c>
    </row>
    <row r="174" spans="1:15" s="10" customFormat="1" ht="12.75" customHeight="1">
      <c r="A174" s="19" t="s">
        <v>26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s="10" customFormat="1" ht="20.25" customHeight="1">
      <c r="A175" s="156">
        <v>69</v>
      </c>
      <c r="B175" s="162" t="s">
        <v>258</v>
      </c>
      <c r="C175" s="160">
        <v>60</v>
      </c>
      <c r="D175" s="160">
        <v>3.5</v>
      </c>
      <c r="E175" s="160">
        <v>6.2</v>
      </c>
      <c r="F175" s="160">
        <v>3</v>
      </c>
      <c r="G175" s="160">
        <v>75.1</v>
      </c>
      <c r="H175" s="160">
        <v>0.03</v>
      </c>
      <c r="I175" s="160">
        <v>3.55</v>
      </c>
      <c r="J175" s="160">
        <v>0.002</v>
      </c>
      <c r="K175" s="160">
        <v>2.7</v>
      </c>
      <c r="L175" s="160">
        <v>23.1</v>
      </c>
      <c r="M175" s="160">
        <v>61.3</v>
      </c>
      <c r="N175" s="160">
        <v>11.7</v>
      </c>
      <c r="O175" s="160">
        <v>0.5</v>
      </c>
    </row>
    <row r="176" spans="1:15" s="10" customFormat="1" ht="17.25" customHeight="1">
      <c r="A176" s="156">
        <v>95</v>
      </c>
      <c r="B176" s="162" t="s">
        <v>239</v>
      </c>
      <c r="C176" s="160">
        <v>250</v>
      </c>
      <c r="D176" s="160">
        <v>1.9</v>
      </c>
      <c r="E176" s="160">
        <v>3.4</v>
      </c>
      <c r="F176" s="160">
        <v>12.5</v>
      </c>
      <c r="G176" s="160">
        <v>89</v>
      </c>
      <c r="H176" s="160">
        <v>0</v>
      </c>
      <c r="I176" s="160">
        <v>7.4</v>
      </c>
      <c r="J176" s="160">
        <v>0</v>
      </c>
      <c r="K176" s="160">
        <v>0</v>
      </c>
      <c r="L176" s="160">
        <v>38.3</v>
      </c>
      <c r="M176" s="160">
        <v>17.9</v>
      </c>
      <c r="N176" s="160">
        <v>36.8</v>
      </c>
      <c r="O176" s="160">
        <v>0.5</v>
      </c>
    </row>
    <row r="177" spans="1:15" s="10" customFormat="1" ht="38.25">
      <c r="A177" s="156">
        <v>205</v>
      </c>
      <c r="B177" s="162" t="s">
        <v>259</v>
      </c>
      <c r="C177" s="160">
        <v>200</v>
      </c>
      <c r="D177" s="160">
        <v>0.4</v>
      </c>
      <c r="E177" s="160">
        <v>5</v>
      </c>
      <c r="F177" s="160">
        <v>11.3</v>
      </c>
      <c r="G177" s="160">
        <v>92</v>
      </c>
      <c r="H177" s="160">
        <v>0.05</v>
      </c>
      <c r="I177" s="160">
        <v>3.25</v>
      </c>
      <c r="J177" s="160">
        <v>1.3</v>
      </c>
      <c r="K177" s="160">
        <v>0.5</v>
      </c>
      <c r="L177" s="160">
        <v>15.5</v>
      </c>
      <c r="M177" s="160">
        <v>31</v>
      </c>
      <c r="N177" s="160">
        <v>9.25</v>
      </c>
      <c r="O177" s="160">
        <v>0.5</v>
      </c>
    </row>
    <row r="178" spans="1:15" s="10" customFormat="1" ht="25.5">
      <c r="A178" s="156">
        <v>350</v>
      </c>
      <c r="B178" s="162" t="s">
        <v>212</v>
      </c>
      <c r="C178" s="160">
        <v>200</v>
      </c>
      <c r="D178" s="160">
        <v>0.16</v>
      </c>
      <c r="E178" s="160">
        <v>0.08</v>
      </c>
      <c r="F178" s="160">
        <v>27.5</v>
      </c>
      <c r="G178" s="160">
        <v>11.36</v>
      </c>
      <c r="H178" s="160">
        <v>0.01</v>
      </c>
      <c r="I178" s="160">
        <v>14</v>
      </c>
      <c r="J178" s="160">
        <v>0</v>
      </c>
      <c r="K178" s="160">
        <v>0.2</v>
      </c>
      <c r="L178" s="160">
        <v>8.2</v>
      </c>
      <c r="M178" s="160">
        <v>9</v>
      </c>
      <c r="N178" s="160">
        <v>4.4</v>
      </c>
      <c r="O178" s="160">
        <v>0.14</v>
      </c>
    </row>
    <row r="179" spans="1:15" s="10" customFormat="1" ht="12.75">
      <c r="A179" s="157"/>
      <c r="B179" s="162" t="s">
        <v>34</v>
      </c>
      <c r="C179" s="160">
        <v>40</v>
      </c>
      <c r="D179" s="160">
        <v>2.24</v>
      </c>
      <c r="E179" s="160">
        <v>0.44</v>
      </c>
      <c r="F179" s="160">
        <v>19.76</v>
      </c>
      <c r="G179" s="160">
        <v>91.96</v>
      </c>
      <c r="H179" s="160">
        <v>0.04</v>
      </c>
      <c r="I179" s="160">
        <v>0</v>
      </c>
      <c r="J179" s="160">
        <v>0</v>
      </c>
      <c r="K179" s="160">
        <v>0.36</v>
      </c>
      <c r="L179" s="160">
        <v>9.2</v>
      </c>
      <c r="M179" s="160">
        <v>42.4</v>
      </c>
      <c r="N179" s="160">
        <v>10</v>
      </c>
      <c r="O179" s="160">
        <v>1.24</v>
      </c>
    </row>
    <row r="180" spans="1:15" s="10" customFormat="1" ht="18" customHeight="1" hidden="1">
      <c r="A180" s="179"/>
      <c r="B180" s="178"/>
      <c r="C180" s="214"/>
      <c r="D180" s="181"/>
      <c r="E180" s="181"/>
      <c r="F180" s="181"/>
      <c r="G180" s="181"/>
      <c r="H180" s="181"/>
      <c r="I180" s="181"/>
      <c r="J180" s="181"/>
      <c r="K180" s="181"/>
      <c r="L180" s="181"/>
      <c r="M180" s="181"/>
      <c r="N180" s="181"/>
      <c r="O180" s="181"/>
    </row>
    <row r="181" spans="1:15" s="10" customFormat="1" ht="12.75">
      <c r="A181" s="80"/>
      <c r="B181" s="30" t="s">
        <v>35</v>
      </c>
      <c r="C181" s="31">
        <f>SUM(C175:C180)</f>
        <v>750</v>
      </c>
      <c r="D181" s="18">
        <f>SUM(D175:D180)</f>
        <v>8.2</v>
      </c>
      <c r="E181" s="18">
        <f>SUM(E175:E180)</f>
        <v>15.120000000000001</v>
      </c>
      <c r="F181" s="18">
        <f>SUM(F175:F180)</f>
        <v>74.06</v>
      </c>
      <c r="G181" s="18">
        <f>SUM(G175:G180)</f>
        <v>359.41999999999996</v>
      </c>
      <c r="H181" s="18">
        <f>SUM(H175:H180)</f>
        <v>0.13</v>
      </c>
      <c r="I181" s="18">
        <f>SUM(I175:I180)</f>
        <v>28.2</v>
      </c>
      <c r="J181" s="18">
        <f>SUM(J175:J180)</f>
        <v>1.302</v>
      </c>
      <c r="K181" s="18">
        <f>SUM(K175:K180)</f>
        <v>3.7600000000000002</v>
      </c>
      <c r="L181" s="18">
        <f>SUM(L175:L180)</f>
        <v>94.30000000000001</v>
      </c>
      <c r="M181" s="18">
        <f>SUM(M175:M180)</f>
        <v>161.6</v>
      </c>
      <c r="N181" s="18">
        <f>SUM(N175:N180)</f>
        <v>72.14999999999999</v>
      </c>
      <c r="O181" s="18">
        <f>SUM(O175:O180)</f>
        <v>2.88</v>
      </c>
    </row>
    <row r="182" spans="1:15" s="10" customFormat="1" ht="12.75">
      <c r="A182" s="80"/>
      <c r="B182" s="32" t="s">
        <v>120</v>
      </c>
      <c r="C182" s="67">
        <f>C181+C173</f>
        <v>1277</v>
      </c>
      <c r="D182" s="34">
        <f>D181+D173</f>
        <v>23.31</v>
      </c>
      <c r="E182" s="34">
        <f>E181+E173</f>
        <v>30.39</v>
      </c>
      <c r="F182" s="34">
        <f>F181+F173</f>
        <v>172.61</v>
      </c>
      <c r="G182" s="34">
        <f>G181+G173</f>
        <v>887.14</v>
      </c>
      <c r="H182" s="34">
        <f>H181+H173</f>
        <v>0.581</v>
      </c>
      <c r="I182" s="34">
        <f>I181+I173</f>
        <v>60.06999999999999</v>
      </c>
      <c r="J182" s="34">
        <f>J181+J173</f>
        <v>1.3800000000000001</v>
      </c>
      <c r="K182" s="34">
        <f>K181+K173</f>
        <v>5.384</v>
      </c>
      <c r="L182" s="34">
        <f>L181+L173</f>
        <v>300.78</v>
      </c>
      <c r="M182" s="34">
        <f>M181+M173</f>
        <v>767.2</v>
      </c>
      <c r="N182" s="34">
        <f>N181+N173</f>
        <v>251.09999999999997</v>
      </c>
      <c r="O182" s="34">
        <f>O181+O173</f>
        <v>10.85</v>
      </c>
    </row>
    <row r="183" spans="1:15" s="10" customFormat="1" ht="12.75" customHeight="1">
      <c r="A183" s="35" t="s">
        <v>121</v>
      </c>
      <c r="B183" s="35"/>
      <c r="C183" s="35"/>
      <c r="D183" s="35"/>
      <c r="E183" s="35"/>
      <c r="F183" s="35"/>
      <c r="G183" s="35"/>
      <c r="H183" s="36"/>
      <c r="I183" s="36"/>
      <c r="J183" s="36"/>
      <c r="K183" s="36"/>
      <c r="L183" s="36"/>
      <c r="M183" s="36"/>
      <c r="N183" s="36"/>
      <c r="O183" s="36"/>
    </row>
    <row r="184" spans="1:15" s="10" customFormat="1" ht="12.75" customHeight="1">
      <c r="A184" s="19" t="s">
        <v>19</v>
      </c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s="10" customFormat="1" ht="25.5">
      <c r="A185" s="211"/>
      <c r="B185" s="157" t="s">
        <v>260</v>
      </c>
      <c r="C185" s="160">
        <v>200</v>
      </c>
      <c r="D185" s="160">
        <v>5.42</v>
      </c>
      <c r="E185" s="160">
        <v>10.15</v>
      </c>
      <c r="F185" s="160">
        <v>34.62</v>
      </c>
      <c r="G185" s="160">
        <v>248</v>
      </c>
      <c r="H185" s="160">
        <v>0.288</v>
      </c>
      <c r="I185" s="160">
        <v>0.96</v>
      </c>
      <c r="J185" s="160">
        <v>0.8</v>
      </c>
      <c r="K185" s="160">
        <v>1.47</v>
      </c>
      <c r="L185" s="160">
        <v>25.6</v>
      </c>
      <c r="M185" s="160">
        <v>129.4</v>
      </c>
      <c r="N185" s="160">
        <v>46.68</v>
      </c>
      <c r="O185" s="160">
        <v>1.51</v>
      </c>
    </row>
    <row r="186" spans="1:15" s="10" customFormat="1" ht="25.5">
      <c r="A186" s="157"/>
      <c r="B186" s="162" t="s">
        <v>224</v>
      </c>
      <c r="C186" s="160">
        <v>200</v>
      </c>
      <c r="D186" s="160">
        <v>0</v>
      </c>
      <c r="E186" s="160">
        <v>0</v>
      </c>
      <c r="F186" s="160">
        <v>15</v>
      </c>
      <c r="G186" s="160">
        <v>60</v>
      </c>
      <c r="H186" s="160">
        <v>0</v>
      </c>
      <c r="I186" s="160">
        <v>0</v>
      </c>
      <c r="J186" s="160">
        <v>0</v>
      </c>
      <c r="K186" s="160">
        <v>0</v>
      </c>
      <c r="L186" s="160">
        <v>0.9</v>
      </c>
      <c r="M186" s="160">
        <v>0.1</v>
      </c>
      <c r="N186" s="160">
        <v>0.5</v>
      </c>
      <c r="O186" s="160">
        <v>0.3</v>
      </c>
    </row>
    <row r="187" spans="1:15" s="10" customFormat="1" ht="12.75">
      <c r="A187" s="157"/>
      <c r="B187" s="162" t="s">
        <v>217</v>
      </c>
      <c r="C187" s="160">
        <v>20</v>
      </c>
      <c r="D187" s="160">
        <v>1.1</v>
      </c>
      <c r="E187" s="160">
        <v>0.2</v>
      </c>
      <c r="F187" s="160">
        <v>9.88</v>
      </c>
      <c r="G187" s="160">
        <v>45.72</v>
      </c>
      <c r="H187" s="160">
        <v>0.02</v>
      </c>
      <c r="I187" s="160">
        <v>0</v>
      </c>
      <c r="J187" s="160">
        <v>0</v>
      </c>
      <c r="K187" s="160">
        <v>0.26</v>
      </c>
      <c r="L187" s="160">
        <v>4.6</v>
      </c>
      <c r="M187" s="160">
        <v>17.4</v>
      </c>
      <c r="N187" s="160">
        <v>6.6</v>
      </c>
      <c r="O187" s="160">
        <v>0.22</v>
      </c>
    </row>
    <row r="188" spans="1:15" s="16" customFormat="1" ht="25.5">
      <c r="A188" s="157"/>
      <c r="B188" s="162" t="s">
        <v>225</v>
      </c>
      <c r="C188" s="160">
        <v>50</v>
      </c>
      <c r="D188" s="160">
        <v>0.5</v>
      </c>
      <c r="E188" s="160">
        <v>7</v>
      </c>
      <c r="F188" s="160">
        <v>33.5</v>
      </c>
      <c r="G188" s="160">
        <v>198.5</v>
      </c>
      <c r="H188" s="160">
        <v>0</v>
      </c>
      <c r="I188" s="160">
        <v>0</v>
      </c>
      <c r="J188" s="160">
        <v>0</v>
      </c>
      <c r="K188" s="160">
        <v>0</v>
      </c>
      <c r="L188" s="160">
        <v>0</v>
      </c>
      <c r="M188" s="160">
        <v>0</v>
      </c>
      <c r="N188" s="160">
        <v>0</v>
      </c>
      <c r="O188" s="160">
        <v>0</v>
      </c>
    </row>
    <row r="189" spans="1:15" s="16" customFormat="1" ht="12.75">
      <c r="A189" s="163"/>
      <c r="B189" s="164" t="s">
        <v>219</v>
      </c>
      <c r="C189" s="165">
        <v>100</v>
      </c>
      <c r="D189" s="165">
        <v>1.5</v>
      </c>
      <c r="E189" s="166">
        <v>0.5</v>
      </c>
      <c r="F189" s="165">
        <v>21</v>
      </c>
      <c r="G189" s="165">
        <v>96</v>
      </c>
      <c r="H189" s="165">
        <v>0.04</v>
      </c>
      <c r="I189" s="165">
        <v>10</v>
      </c>
      <c r="J189" s="165">
        <v>0</v>
      </c>
      <c r="K189" s="165">
        <v>0.4</v>
      </c>
      <c r="L189" s="165">
        <v>8</v>
      </c>
      <c r="M189" s="165">
        <v>28</v>
      </c>
      <c r="N189" s="165">
        <v>42</v>
      </c>
      <c r="O189" s="165">
        <v>0.6</v>
      </c>
    </row>
    <row r="190" spans="2:15" s="10" customFormat="1" ht="12.75">
      <c r="B190" s="30" t="s">
        <v>25</v>
      </c>
      <c r="C190" s="31">
        <f>SUM(C185:C189)</f>
        <v>570</v>
      </c>
      <c r="D190" s="18">
        <f>SUM(D185:D189)</f>
        <v>8.52</v>
      </c>
      <c r="E190" s="18">
        <f>SUM(E185:E189)</f>
        <v>17.85</v>
      </c>
      <c r="F190" s="18">
        <f>SUM(F185:F189)</f>
        <v>114</v>
      </c>
      <c r="G190" s="18">
        <f>SUM(G185:G189)</f>
        <v>648.22</v>
      </c>
      <c r="H190" s="18">
        <f>SUM(H185:H189)</f>
        <v>0.348</v>
      </c>
      <c r="I190" s="18">
        <f>SUM(I185:I189)</f>
        <v>10.96</v>
      </c>
      <c r="J190" s="18">
        <f>SUM(J185:J189)</f>
        <v>0.8</v>
      </c>
      <c r="K190" s="18">
        <f>SUM(K185:K189)</f>
        <v>2.13</v>
      </c>
      <c r="L190" s="18">
        <f>SUM(L185:L189)</f>
        <v>39.1</v>
      </c>
      <c r="M190" s="18">
        <f>SUM(M185:M189)</f>
        <v>174.9</v>
      </c>
      <c r="N190" s="18">
        <f>SUM(N185:N189)</f>
        <v>95.78</v>
      </c>
      <c r="O190" s="18">
        <f>SUM(O185:O189)</f>
        <v>2.63</v>
      </c>
    </row>
    <row r="191" spans="1:15" s="10" customFormat="1" ht="12.75" customHeight="1">
      <c r="A191" s="19" t="s">
        <v>26</v>
      </c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s="10" customFormat="1" ht="25.5">
      <c r="A192" s="156">
        <v>24</v>
      </c>
      <c r="B192" s="157" t="s">
        <v>253</v>
      </c>
      <c r="C192" s="160">
        <v>60</v>
      </c>
      <c r="D192" s="160">
        <v>0.57</v>
      </c>
      <c r="E192" s="160">
        <v>3.6</v>
      </c>
      <c r="F192" s="160">
        <v>1.8</v>
      </c>
      <c r="G192" s="160">
        <v>42.36</v>
      </c>
      <c r="H192" s="160">
        <v>0.02</v>
      </c>
      <c r="I192" s="160">
        <v>5.66</v>
      </c>
      <c r="J192" s="160">
        <v>0</v>
      </c>
      <c r="K192" s="160">
        <v>0.3</v>
      </c>
      <c r="L192" s="160">
        <v>16.3</v>
      </c>
      <c r="M192" s="160">
        <v>18.06</v>
      </c>
      <c r="N192" s="160">
        <v>9.9</v>
      </c>
      <c r="O192" s="160">
        <v>0.46</v>
      </c>
    </row>
    <row r="193" spans="1:15" s="10" customFormat="1" ht="25.5">
      <c r="A193" s="209"/>
      <c r="B193" s="157" t="s">
        <v>261</v>
      </c>
      <c r="C193" s="160">
        <v>250</v>
      </c>
      <c r="D193" s="160">
        <v>2.3</v>
      </c>
      <c r="E193" s="160">
        <v>4.6</v>
      </c>
      <c r="F193" s="160">
        <v>17.4</v>
      </c>
      <c r="G193" s="160">
        <v>117</v>
      </c>
      <c r="H193" s="160">
        <v>0.01</v>
      </c>
      <c r="I193" s="160">
        <v>12.5</v>
      </c>
      <c r="J193" s="160">
        <v>0</v>
      </c>
      <c r="K193" s="160">
        <v>0</v>
      </c>
      <c r="L193" s="160">
        <v>90.5</v>
      </c>
      <c r="M193" s="160">
        <v>20.7</v>
      </c>
      <c r="N193" s="160">
        <v>91.3</v>
      </c>
      <c r="O193" s="160">
        <v>1.5</v>
      </c>
    </row>
    <row r="194" spans="1:15" s="10" customFormat="1" ht="24" customHeight="1">
      <c r="A194" s="156">
        <v>171</v>
      </c>
      <c r="B194" s="162" t="s">
        <v>240</v>
      </c>
      <c r="C194" s="160">
        <v>200</v>
      </c>
      <c r="D194" s="160">
        <v>8.55</v>
      </c>
      <c r="E194" s="160">
        <v>11.4</v>
      </c>
      <c r="F194" s="160">
        <v>49.03</v>
      </c>
      <c r="G194" s="160">
        <v>333.75</v>
      </c>
      <c r="H194" s="160">
        <v>0.04</v>
      </c>
      <c r="I194" s="160">
        <v>0</v>
      </c>
      <c r="J194" s="160">
        <v>0.004</v>
      </c>
      <c r="K194" s="160">
        <v>0.25</v>
      </c>
      <c r="L194" s="160">
        <v>35.56</v>
      </c>
      <c r="M194" s="160">
        <v>175</v>
      </c>
      <c r="N194" s="160">
        <v>62.7</v>
      </c>
      <c r="O194" s="160">
        <v>2.01</v>
      </c>
    </row>
    <row r="195" spans="1:15" s="10" customFormat="1" ht="25.5" customHeight="1">
      <c r="A195" s="216">
        <v>154</v>
      </c>
      <c r="B195" s="217" t="s">
        <v>262</v>
      </c>
      <c r="C195" s="159">
        <v>125</v>
      </c>
      <c r="D195" s="159">
        <v>4.4</v>
      </c>
      <c r="E195" s="159">
        <v>9.24</v>
      </c>
      <c r="F195" s="159">
        <v>17.45</v>
      </c>
      <c r="G195" s="159">
        <v>184</v>
      </c>
      <c r="H195" s="159">
        <v>0.025</v>
      </c>
      <c r="I195" s="159">
        <v>2.774</v>
      </c>
      <c r="J195" s="159">
        <v>0.02</v>
      </c>
      <c r="K195" s="159">
        <v>0.098</v>
      </c>
      <c r="L195" s="159">
        <v>30.13</v>
      </c>
      <c r="M195" s="159">
        <v>44.8</v>
      </c>
      <c r="N195" s="159">
        <v>18.63</v>
      </c>
      <c r="O195" s="159">
        <v>0.604</v>
      </c>
    </row>
    <row r="196" spans="1:16" s="61" customFormat="1" ht="25.5" customHeight="1">
      <c r="A196" s="156">
        <v>200</v>
      </c>
      <c r="B196" s="157" t="s">
        <v>263</v>
      </c>
      <c r="C196" s="160">
        <v>150</v>
      </c>
      <c r="D196" s="160">
        <v>11.9</v>
      </c>
      <c r="E196" s="160">
        <v>8</v>
      </c>
      <c r="F196" s="160">
        <v>35.4</v>
      </c>
      <c r="G196" s="160">
        <v>261.3</v>
      </c>
      <c r="H196" s="160">
        <v>0.188</v>
      </c>
      <c r="I196" s="160">
        <v>9.82</v>
      </c>
      <c r="J196" s="160">
        <v>4.9</v>
      </c>
      <c r="K196" s="160">
        <v>0.306</v>
      </c>
      <c r="L196" s="160">
        <v>52.6</v>
      </c>
      <c r="M196" s="160">
        <v>157.6</v>
      </c>
      <c r="N196" s="160">
        <v>38.96</v>
      </c>
      <c r="O196" s="160">
        <v>2</v>
      </c>
      <c r="P196" s="10"/>
    </row>
    <row r="197" spans="1:15" s="10" customFormat="1" ht="25.5">
      <c r="A197" s="156">
        <v>342</v>
      </c>
      <c r="B197" s="162" t="s">
        <v>208</v>
      </c>
      <c r="C197" s="160">
        <v>200</v>
      </c>
      <c r="D197" s="160">
        <v>0.2</v>
      </c>
      <c r="E197" s="160">
        <v>0.2</v>
      </c>
      <c r="F197" s="160">
        <v>21.2</v>
      </c>
      <c r="G197" s="160">
        <v>115</v>
      </c>
      <c r="H197" s="160">
        <v>0.01</v>
      </c>
      <c r="I197" s="160">
        <v>9.6</v>
      </c>
      <c r="J197" s="160">
        <v>0</v>
      </c>
      <c r="K197" s="160" t="s">
        <v>264</v>
      </c>
      <c r="L197" s="160">
        <v>49.3</v>
      </c>
      <c r="M197" s="160">
        <v>6.42</v>
      </c>
      <c r="N197" s="160">
        <v>4</v>
      </c>
      <c r="O197" s="160">
        <v>0.8</v>
      </c>
    </row>
    <row r="198" spans="1:15" s="10" customFormat="1" ht="13.5" customHeight="1">
      <c r="A198" s="157"/>
      <c r="B198" s="162" t="s">
        <v>34</v>
      </c>
      <c r="C198" s="160">
        <v>40</v>
      </c>
      <c r="D198" s="160">
        <v>2.24</v>
      </c>
      <c r="E198" s="160">
        <v>0.44</v>
      </c>
      <c r="F198" s="160">
        <v>19.76</v>
      </c>
      <c r="G198" s="160">
        <v>91.96</v>
      </c>
      <c r="H198" s="160">
        <v>0.04</v>
      </c>
      <c r="I198" s="160">
        <v>0</v>
      </c>
      <c r="J198" s="160">
        <v>0</v>
      </c>
      <c r="K198" s="160">
        <v>0.36</v>
      </c>
      <c r="L198" s="160">
        <v>9.2</v>
      </c>
      <c r="M198" s="160">
        <v>42.4</v>
      </c>
      <c r="N198" s="160">
        <v>10</v>
      </c>
      <c r="O198" s="160">
        <v>1.24</v>
      </c>
    </row>
    <row r="199" spans="1:15" s="10" customFormat="1" ht="12.75" hidden="1">
      <c r="A199" s="179"/>
      <c r="B199" s="178"/>
      <c r="C199" s="179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</row>
    <row r="200" spans="1:15" s="10" customFormat="1" ht="18.75" customHeight="1" hidden="1">
      <c r="A200" s="8"/>
      <c r="B200" s="7"/>
      <c r="C200" s="28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spans="1:15" s="101" customFormat="1" ht="12.75">
      <c r="A201" s="98"/>
      <c r="B201" s="99" t="s">
        <v>35</v>
      </c>
      <c r="C201" s="100">
        <f>SUM(C192:C200)</f>
        <v>1025</v>
      </c>
      <c r="D201" s="18">
        <f>SUM(D192:D200)</f>
        <v>30.160000000000004</v>
      </c>
      <c r="E201" s="18">
        <f>SUM(E192:E200)</f>
        <v>37.480000000000004</v>
      </c>
      <c r="F201" s="18">
        <f>SUM(F192:F200)</f>
        <v>162.04</v>
      </c>
      <c r="G201" s="18">
        <f>SUM(G192:G200)</f>
        <v>1145.37</v>
      </c>
      <c r="H201" s="18">
        <f>SUM(H192:H200)</f>
        <v>0.333</v>
      </c>
      <c r="I201" s="18">
        <f>SUM(I192:I200)</f>
        <v>40.354</v>
      </c>
      <c r="J201" s="18">
        <f>SUM(J192:J200)</f>
        <v>4.9239999999999995</v>
      </c>
      <c r="K201" s="18">
        <f>SUM(K192:K200)</f>
        <v>1.3139999999999998</v>
      </c>
      <c r="L201" s="18">
        <f>SUM(L192:L200)</f>
        <v>283.59</v>
      </c>
      <c r="M201" s="18">
        <f>SUM(M192:M200)</f>
        <v>464.98</v>
      </c>
      <c r="N201" s="18">
        <f>SUM(N192:N200)</f>
        <v>235.49</v>
      </c>
      <c r="O201" s="18">
        <f>SUM(O192:O200)</f>
        <v>8.614</v>
      </c>
    </row>
    <row r="202" spans="1:15" ht="12.75">
      <c r="A202" s="102"/>
      <c r="B202" s="103" t="s">
        <v>128</v>
      </c>
      <c r="C202" s="104">
        <f>C201+C190</f>
        <v>1595</v>
      </c>
      <c r="D202" s="105">
        <f>D201+D190</f>
        <v>38.68000000000001</v>
      </c>
      <c r="E202" s="105">
        <f>E201+E190</f>
        <v>55.330000000000005</v>
      </c>
      <c r="F202" s="105">
        <f>F201+F190</f>
        <v>276.03999999999996</v>
      </c>
      <c r="G202" s="105">
        <f>G201+G190</f>
        <v>1793.59</v>
      </c>
      <c r="H202" s="105">
        <f>H201+H190</f>
        <v>0.681</v>
      </c>
      <c r="I202" s="105">
        <f>I201+I190</f>
        <v>51.314</v>
      </c>
      <c r="J202" s="105">
        <f>J201+J190</f>
        <v>5.723999999999999</v>
      </c>
      <c r="K202" s="105">
        <f>K201+K190</f>
        <v>3.444</v>
      </c>
      <c r="L202" s="105">
        <f>L201+L190</f>
        <v>322.69</v>
      </c>
      <c r="M202" s="105">
        <f>M201+M190</f>
        <v>639.88</v>
      </c>
      <c r="N202" s="105">
        <f>N201+N190</f>
        <v>331.27</v>
      </c>
      <c r="O202" s="105">
        <f>O201+O190</f>
        <v>11.244</v>
      </c>
    </row>
    <row r="203" spans="1:15" ht="12.75">
      <c r="A203" s="102"/>
      <c r="B203" s="106" t="s">
        <v>129</v>
      </c>
      <c r="C203" s="106"/>
      <c r="D203" s="107">
        <f>D202+D182+D163+D142+D124+D103+D82+D61+D42+D24</f>
        <v>248.10000000000005</v>
      </c>
      <c r="E203" s="107">
        <f>E202+E182+E163+E142+E124+E103+E82+E61+E42+E24</f>
        <v>475.85</v>
      </c>
      <c r="F203" s="107">
        <f>F202+F182+F163+F142+F124+F103+F82+F61+F42+F24</f>
        <v>1969.1100000000001</v>
      </c>
      <c r="G203" s="107">
        <f>G202+G182+G163+G142+G124+G103+G82+G61+G42+G24</f>
        <v>13177.589999999998</v>
      </c>
      <c r="H203" s="107">
        <f>H202+H182+H163+H142+H124+H103+H82+H61+H42+H24</f>
        <v>8.636</v>
      </c>
      <c r="I203" s="107">
        <f>I202+I182+I163+I142+I124+I103+I82+I61+I42+I24</f>
        <v>601.0899999999999</v>
      </c>
      <c r="J203" s="107">
        <f>J202+J182+J163+J142+J124+J103+J82+J61+J42+J24</f>
        <v>23.319999999999997</v>
      </c>
      <c r="K203" s="107">
        <f>K202+K182+K163+K142+K124+K103+K82+K61+K42+K24</f>
        <v>36.242999999999995</v>
      </c>
      <c r="L203" s="107">
        <f>L202+L182+L163+L142+L124+L103+L82+L61+L42+L24</f>
        <v>3836.19</v>
      </c>
      <c r="M203" s="107">
        <f>M202+M182+M163+M142+M124+M103+M82+M61+M42+M24</f>
        <v>5306.06</v>
      </c>
      <c r="N203" s="107">
        <f>N202+N182+N163+N142+N124+N103+N82+N61+N42+N24</f>
        <v>2424.2400000000007</v>
      </c>
      <c r="O203" s="107">
        <f>O202+O182+O163+O142+O124+O103+O82+O61+O42+O24</f>
        <v>89.876</v>
      </c>
    </row>
    <row r="205" spans="1:16" s="112" customFormat="1" ht="12.75" customHeight="1">
      <c r="A205" s="108"/>
      <c r="B205" s="109" t="s">
        <v>130</v>
      </c>
      <c r="C205" s="109"/>
      <c r="D205" s="110">
        <f>D190+D173+D151+D133+D112+D91+D70+D51+D33+D12</f>
        <v>106.89</v>
      </c>
      <c r="E205" s="110">
        <f>E190+E173+E151+E133+E112+E91+E70+E51+E33+E12</f>
        <v>220.49</v>
      </c>
      <c r="F205" s="110">
        <f>F190+F173+F151+F133+F112+F91+F70+F51+F33+F12</f>
        <v>949.03</v>
      </c>
      <c r="G205" s="111">
        <f>G190+G173+G151+G133+G112+G91+G70+G51+G33+G12</f>
        <v>6050.13</v>
      </c>
      <c r="H205" s="111">
        <f>H190+H173+H151+H133+H112+H91+H70+H51+H33+H12</f>
        <v>5.332</v>
      </c>
      <c r="I205" s="111">
        <f>I190+I173+I151+I133+I112+I91+I70+I51+I33+I12</f>
        <v>132.63</v>
      </c>
      <c r="J205" s="111">
        <f>J190+J173+J151+J133+J112+J91+J70+J51+J33+J12</f>
        <v>11.529999999999998</v>
      </c>
      <c r="K205" s="111">
        <f>K190+K173+K151+K133+K112+K91+K70+K51+K33+K12</f>
        <v>13.91</v>
      </c>
      <c r="L205" s="111">
        <f>L190+L173+L151+L133+L112+L91+L70+L51+L33+L12</f>
        <v>854.75</v>
      </c>
      <c r="M205" s="111">
        <f>M190+M173+M151+M133+M112+M91+M70+M51+M33+M12</f>
        <v>2302.1099999999997</v>
      </c>
      <c r="N205" s="111">
        <f>N190+N173+N151+N133+N112+N91+N70+N51+N33+N12</f>
        <v>999.1300000000001</v>
      </c>
      <c r="O205" s="111">
        <f>O190+O173+O151+O133+O112+O91+O70+O51+O33+O12</f>
        <v>34.68</v>
      </c>
      <c r="P205" s="54"/>
    </row>
    <row r="206" spans="1:15" ht="12.75" customHeight="1">
      <c r="A206" s="113"/>
      <c r="B206" s="109" t="s">
        <v>131</v>
      </c>
      <c r="C206" s="109"/>
      <c r="D206" s="114">
        <f>D205/10</f>
        <v>10.689</v>
      </c>
      <c r="E206" s="114">
        <f>E205/10</f>
        <v>22.049</v>
      </c>
      <c r="F206" s="114">
        <f>F205/10</f>
        <v>94.90299999999999</v>
      </c>
      <c r="G206" s="115">
        <f>G205/10</f>
        <v>605.013</v>
      </c>
      <c r="H206" s="115">
        <f>H205/10</f>
        <v>0.5332</v>
      </c>
      <c r="I206" s="115">
        <f>I205/10</f>
        <v>13.263</v>
      </c>
      <c r="J206" s="115">
        <f>J205/10</f>
        <v>1.1529999999999998</v>
      </c>
      <c r="K206" s="115">
        <f>K205/10</f>
        <v>1.391</v>
      </c>
      <c r="L206" s="115">
        <f>L205/10</f>
        <v>85.475</v>
      </c>
      <c r="M206" s="115">
        <f>M205/10</f>
        <v>230.21099999999996</v>
      </c>
      <c r="N206" s="115">
        <f>N205/10</f>
        <v>99.91300000000001</v>
      </c>
      <c r="O206" s="115">
        <f>O205/10</f>
        <v>3.468</v>
      </c>
    </row>
    <row r="207" spans="1:15" ht="12.75" customHeight="1">
      <c r="A207" s="116" t="s">
        <v>132</v>
      </c>
      <c r="B207" s="116"/>
      <c r="C207" s="116"/>
      <c r="D207" s="117">
        <f>4*D206/G206</f>
        <v>0.07066955586078315</v>
      </c>
      <c r="E207" s="117">
        <f>9*E206/G206</f>
        <v>0.3279946050746017</v>
      </c>
      <c r="F207" s="117">
        <f>4*F206/G206</f>
        <v>0.6274443689639726</v>
      </c>
      <c r="G207" s="118"/>
      <c r="H207" s="118"/>
      <c r="I207" s="118"/>
      <c r="J207" s="118"/>
      <c r="K207" s="118"/>
      <c r="L207" s="118"/>
      <c r="M207" s="118"/>
      <c r="N207" s="118"/>
      <c r="O207" s="118"/>
    </row>
    <row r="208" spans="1:15" ht="12.75" customHeight="1">
      <c r="A208" s="119" t="s">
        <v>133</v>
      </c>
      <c r="B208" s="119"/>
      <c r="C208" s="119"/>
      <c r="D208" s="120">
        <f>D206/D221</f>
        <v>0.1388181818181818</v>
      </c>
      <c r="E208" s="120">
        <f>E206/E221</f>
        <v>0.2791012658227848</v>
      </c>
      <c r="F208" s="120">
        <f>F206/F221</f>
        <v>0.2832925373134328</v>
      </c>
      <c r="G208" s="121">
        <f>G206/G221</f>
        <v>0.25745234042553194</v>
      </c>
      <c r="H208" s="121">
        <f>H206/H221</f>
        <v>0.4847272727272727</v>
      </c>
      <c r="I208" s="121">
        <f>I206/I221</f>
        <v>0.22105</v>
      </c>
      <c r="J208" s="121">
        <f>J206/J221</f>
        <v>0.0016471428571428568</v>
      </c>
      <c r="K208" s="121">
        <f>K206/K221</f>
        <v>0.1391</v>
      </c>
      <c r="L208" s="121">
        <f>L206/L221</f>
        <v>0.07770454545454544</v>
      </c>
      <c r="M208" s="121">
        <f>M206/M221</f>
        <v>0.20928272727272723</v>
      </c>
      <c r="N208" s="121">
        <f>N206/N221</f>
        <v>0.39965200000000006</v>
      </c>
      <c r="O208" s="121">
        <f>O206/O221</f>
        <v>0.289</v>
      </c>
    </row>
    <row r="209" spans="1:15" ht="12.75">
      <c r="A209" s="108" t="s">
        <v>134</v>
      </c>
      <c r="B209" s="108"/>
      <c r="C209" s="108"/>
      <c r="D209" s="122">
        <f>D206/D223</f>
        <v>0.13564720812182743</v>
      </c>
      <c r="E209" s="123">
        <f>E206/E223</f>
        <v>0.2834061696658098</v>
      </c>
      <c r="F209" s="122">
        <f>F206/F223</f>
        <v>0.3018543256997455</v>
      </c>
      <c r="G209" s="122">
        <f>G206/G223</f>
        <v>0.2662089145069741</v>
      </c>
      <c r="H209" s="122">
        <f>H206/H223</f>
        <v>0.3808571428571429</v>
      </c>
      <c r="I209" s="122">
        <f>I206/I223</f>
        <v>0.15476079346557758</v>
      </c>
      <c r="J209" s="122">
        <f>J206/J223</f>
        <v>0.0014823862175366417</v>
      </c>
      <c r="K209" s="122">
        <f>K206/K223</f>
        <v>0.1253153153153153</v>
      </c>
      <c r="L209" s="122">
        <f>L206/L223</f>
        <v>0.07381898264098799</v>
      </c>
      <c r="M209" s="122">
        <f>M206/M223</f>
        <v>0.16742618181818178</v>
      </c>
      <c r="N209" s="122">
        <f>N206/N223</f>
        <v>0.3596580273578114</v>
      </c>
      <c r="O209" s="122">
        <f>O206/O223</f>
        <v>0.2607518796992481</v>
      </c>
    </row>
    <row r="210" spans="1:16" s="112" customFormat="1" ht="12.75" customHeight="1">
      <c r="A210" s="124"/>
      <c r="B210" s="125" t="s">
        <v>135</v>
      </c>
      <c r="C210" s="125"/>
      <c r="D210" s="126">
        <f>D201+D181+D162+D141+D123+D102+D81+D60+D41+D23</f>
        <v>141.21000000000004</v>
      </c>
      <c r="E210" s="126">
        <f>E201+E181+E162+E141+E123+E102+E81+E60+E41+E23</f>
        <v>255.36</v>
      </c>
      <c r="F210" s="126">
        <f>F201+F181+F162+F141+F123+F102+F81+F60+F41+F23</f>
        <v>1020.0800000000002</v>
      </c>
      <c r="G210" s="111">
        <f>G201+G181+G162+G141+G123+G102+G81+G60+G41+G23</f>
        <v>7127.460000000001</v>
      </c>
      <c r="H210" s="111">
        <f>H201+H181+H162+H141+H123+H102+H81+H60+H41+H23</f>
        <v>3.3040000000000003</v>
      </c>
      <c r="I210" s="111">
        <f>I201+I181+I162+I141+I123+I102+I81+I60+I41+I23</f>
        <v>468.46000000000004</v>
      </c>
      <c r="J210" s="111">
        <f>J201+J181+J162+J141+J123+J102+J81+J60+J41+J23</f>
        <v>11.789999999999997</v>
      </c>
      <c r="K210" s="111">
        <f>K201+K181+K162+K141+K123+K102+K81+K60+K41+K23</f>
        <v>22.33299999999999</v>
      </c>
      <c r="L210" s="111">
        <f>L201+L181+L162+L141+L123+L102+L81+L60+L41+L23</f>
        <v>2981.4399999999996</v>
      </c>
      <c r="M210" s="111">
        <f>M201+M181+M162+M141+M123+M102+M81+M60+M41+M23</f>
        <v>3003.95</v>
      </c>
      <c r="N210" s="111">
        <f>N201+N181+N162+N141+N123+N102+N81+N60+N41+N23</f>
        <v>1425.11</v>
      </c>
      <c r="O210" s="111">
        <f>O201+O181+O162+O141+O123+O102+O81+O60+O41+O23</f>
        <v>55.196000000000005</v>
      </c>
      <c r="P210" s="54"/>
    </row>
    <row r="211" spans="1:15" ht="12.75" customHeight="1">
      <c r="A211" s="127"/>
      <c r="B211" s="125" t="s">
        <v>136</v>
      </c>
      <c r="C211" s="125"/>
      <c r="D211" s="128">
        <f>D210/10</f>
        <v>14.121000000000004</v>
      </c>
      <c r="E211" s="128">
        <f>E210/10</f>
        <v>25.536</v>
      </c>
      <c r="F211" s="128">
        <f>F210/10</f>
        <v>102.00800000000001</v>
      </c>
      <c r="G211" s="115">
        <f>G210/10</f>
        <v>712.7460000000001</v>
      </c>
      <c r="H211" s="115">
        <f>H210/10</f>
        <v>0.3304</v>
      </c>
      <c r="I211" s="115">
        <f>I210/10</f>
        <v>46.846000000000004</v>
      </c>
      <c r="J211" s="115">
        <f>J210/10</f>
        <v>1.1789999999999998</v>
      </c>
      <c r="K211" s="115">
        <f>K210/10</f>
        <v>2.233299999999999</v>
      </c>
      <c r="L211" s="115">
        <f>L210/10</f>
        <v>298.14399999999995</v>
      </c>
      <c r="M211" s="115">
        <f>M210/10</f>
        <v>300.395</v>
      </c>
      <c r="N211" s="115">
        <f>N210/10</f>
        <v>142.511</v>
      </c>
      <c r="O211" s="115">
        <f>O210/10</f>
        <v>5.5196000000000005</v>
      </c>
    </row>
    <row r="212" spans="1:15" ht="12.75" customHeight="1">
      <c r="A212" s="129" t="s">
        <v>132</v>
      </c>
      <c r="B212" s="129"/>
      <c r="C212" s="129"/>
      <c r="D212" s="130">
        <f>4*D211/G211</f>
        <v>0.07924842791120541</v>
      </c>
      <c r="E212" s="130">
        <f>9*E211/G211</f>
        <v>0.32244867035381464</v>
      </c>
      <c r="F212" s="130">
        <f>4*F211/G211</f>
        <v>0.5724788353775399</v>
      </c>
      <c r="G212" s="118"/>
      <c r="H212" s="118"/>
      <c r="I212" s="118"/>
      <c r="J212" s="118"/>
      <c r="K212" s="118"/>
      <c r="L212" s="118"/>
      <c r="M212" s="118"/>
      <c r="N212" s="118"/>
      <c r="O212" s="118"/>
    </row>
    <row r="213" spans="1:15" ht="12.75" customHeight="1">
      <c r="A213" s="119" t="s">
        <v>133</v>
      </c>
      <c r="B213" s="119"/>
      <c r="C213" s="119"/>
      <c r="D213" s="120">
        <f>D211/D221</f>
        <v>0.18338961038961044</v>
      </c>
      <c r="E213" s="120">
        <f>E211/E221</f>
        <v>0.32324050632911394</v>
      </c>
      <c r="F213" s="120">
        <f>F211/F221</f>
        <v>0.30450149253731346</v>
      </c>
      <c r="G213" s="121">
        <f>G211/G221</f>
        <v>0.303296170212766</v>
      </c>
      <c r="H213" s="121">
        <f>H211/H221</f>
        <v>0.3003636363636364</v>
      </c>
      <c r="I213" s="121">
        <f>I211/I221</f>
        <v>0.7807666666666667</v>
      </c>
      <c r="J213" s="121">
        <f>J211/J221</f>
        <v>0.0016842857142857141</v>
      </c>
      <c r="K213" s="121">
        <f>K211/K221</f>
        <v>0.2233299999999999</v>
      </c>
      <c r="L213" s="121">
        <f>L211/L221</f>
        <v>0.27103999999999995</v>
      </c>
      <c r="M213" s="121">
        <f>M211/M221</f>
        <v>0.2730863636363636</v>
      </c>
      <c r="N213" s="121">
        <f>N211/N221</f>
        <v>0.570044</v>
      </c>
      <c r="O213" s="121">
        <f>O211/O221</f>
        <v>0.4599666666666667</v>
      </c>
    </row>
    <row r="214" spans="1:15" ht="12.75">
      <c r="A214" s="124" t="s">
        <v>134</v>
      </c>
      <c r="B214" s="124"/>
      <c r="C214" s="124"/>
      <c r="D214" s="131">
        <f>D211/D223</f>
        <v>0.17920050761421324</v>
      </c>
      <c r="E214" s="131">
        <f>E211/E223</f>
        <v>0.32822622107969157</v>
      </c>
      <c r="F214" s="131">
        <f>F211/F223</f>
        <v>0.32445292620865146</v>
      </c>
      <c r="G214" s="122">
        <f>G211/G223</f>
        <v>0.3136120033440402</v>
      </c>
      <c r="H214" s="122">
        <f>H211/H223</f>
        <v>0.23600000000000004</v>
      </c>
      <c r="I214" s="122">
        <f>I211/I223</f>
        <v>0.5466277712952159</v>
      </c>
      <c r="J214" s="122">
        <f>J211/J223</f>
        <v>0.0015158138338904601</v>
      </c>
      <c r="K214" s="122">
        <f>K211/K223</f>
        <v>0.20119819819819812</v>
      </c>
      <c r="L214" s="122">
        <f>L211/L223</f>
        <v>0.25748682960531993</v>
      </c>
      <c r="M214" s="122">
        <f>M211/M223</f>
        <v>0.2184690909090909</v>
      </c>
      <c r="N214" s="122">
        <f>N211/N223</f>
        <v>0.5129985601151907</v>
      </c>
      <c r="O214" s="122">
        <f>O211/O223</f>
        <v>0.4150075187969925</v>
      </c>
    </row>
    <row r="215" spans="1:16" s="112" customFormat="1" ht="12.75" customHeight="1">
      <c r="A215" s="132"/>
      <c r="B215" s="133" t="s">
        <v>137</v>
      </c>
      <c r="C215" s="133"/>
      <c r="D215" s="111">
        <f>D210+D205</f>
        <v>248.10000000000002</v>
      </c>
      <c r="E215" s="111">
        <f>E210+E205</f>
        <v>475.85</v>
      </c>
      <c r="F215" s="111">
        <f>F210+F205</f>
        <v>1969.1100000000001</v>
      </c>
      <c r="G215" s="111">
        <f>G210+G205</f>
        <v>13177.59</v>
      </c>
      <c r="H215" s="111">
        <f>H210+H205</f>
        <v>8.636</v>
      </c>
      <c r="I215" s="111">
        <f>I210+I205</f>
        <v>601.09</v>
      </c>
      <c r="J215" s="111">
        <f>J210+J205</f>
        <v>23.319999999999993</v>
      </c>
      <c r="K215" s="111">
        <f>K210+K205</f>
        <v>36.242999999999995</v>
      </c>
      <c r="L215" s="111">
        <f>L210+L205</f>
        <v>3836.1899999999996</v>
      </c>
      <c r="M215" s="111">
        <f>M210+M205</f>
        <v>5306.0599999999995</v>
      </c>
      <c r="N215" s="111">
        <f>N210+N205</f>
        <v>2424.24</v>
      </c>
      <c r="O215" s="111">
        <f>O210+O205</f>
        <v>89.876</v>
      </c>
      <c r="P215" s="54"/>
    </row>
    <row r="216" spans="1:15" ht="12.75" customHeight="1">
      <c r="A216" s="134"/>
      <c r="B216" s="133" t="s">
        <v>138</v>
      </c>
      <c r="C216" s="133"/>
      <c r="D216" s="115">
        <f>D215/10</f>
        <v>24.810000000000002</v>
      </c>
      <c r="E216" s="115">
        <f>E215/10</f>
        <v>47.585</v>
      </c>
      <c r="F216" s="115">
        <f>F215/10</f>
        <v>196.911</v>
      </c>
      <c r="G216" s="115">
        <f>G215/10</f>
        <v>1317.759</v>
      </c>
      <c r="H216" s="115">
        <f>H215/10</f>
        <v>0.8635999999999999</v>
      </c>
      <c r="I216" s="115">
        <f>I215/10</f>
        <v>60.109</v>
      </c>
      <c r="J216" s="115">
        <f>J215/10</f>
        <v>2.3319999999999994</v>
      </c>
      <c r="K216" s="115">
        <f>K215/10</f>
        <v>3.6242999999999994</v>
      </c>
      <c r="L216" s="115">
        <f>L215/10</f>
        <v>383.61899999999997</v>
      </c>
      <c r="M216" s="115">
        <f>M215/10</f>
        <v>530.606</v>
      </c>
      <c r="N216" s="115">
        <f>N215/10</f>
        <v>242.42399999999998</v>
      </c>
      <c r="O216" s="115">
        <f>O215/10</f>
        <v>8.9876</v>
      </c>
    </row>
    <row r="217" spans="1:15" ht="12.75" customHeight="1">
      <c r="A217" s="135" t="s">
        <v>132</v>
      </c>
      <c r="B217" s="135"/>
      <c r="C217" s="135"/>
      <c r="D217" s="130">
        <f>4*D216/G216</f>
        <v>0.07530967346836562</v>
      </c>
      <c r="E217" s="130">
        <f>9*E216/G216</f>
        <v>0.3249949345821201</v>
      </c>
      <c r="F217" s="130">
        <f>4*F216/G216</f>
        <v>0.5977147566436655</v>
      </c>
      <c r="G217" s="118"/>
      <c r="H217" s="118"/>
      <c r="I217" s="118"/>
      <c r="J217" s="118"/>
      <c r="K217" s="118"/>
      <c r="L217" s="118"/>
      <c r="M217" s="118"/>
      <c r="N217" s="118"/>
      <c r="O217" s="118"/>
    </row>
    <row r="218" spans="1:15" ht="12.75" customHeight="1">
      <c r="A218" s="133" t="s">
        <v>133</v>
      </c>
      <c r="B218" s="133"/>
      <c r="C218" s="133"/>
      <c r="D218" s="121">
        <f>D216/D221</f>
        <v>0.3222077922077922</v>
      </c>
      <c r="E218" s="121">
        <f>E216/E221</f>
        <v>0.6023417721518988</v>
      </c>
      <c r="F218" s="121">
        <f>F216/F221</f>
        <v>0.5877940298507462</v>
      </c>
      <c r="G218" s="121">
        <f>G216/G221</f>
        <v>0.5607485106382979</v>
      </c>
      <c r="H218" s="121">
        <f>H216/H221</f>
        <v>0.785090909090909</v>
      </c>
      <c r="I218" s="121">
        <f>I216/I221</f>
        <v>1.0018166666666668</v>
      </c>
      <c r="J218" s="121">
        <f>J216/J221</f>
        <v>0.0033314285714285707</v>
      </c>
      <c r="K218" s="121">
        <f>K216/K221</f>
        <v>0.3624299999999999</v>
      </c>
      <c r="L218" s="121">
        <f>L216/L221</f>
        <v>0.3487445454545454</v>
      </c>
      <c r="M218" s="121">
        <f>M216/M221</f>
        <v>0.4823690909090909</v>
      </c>
      <c r="N218" s="121">
        <f>N216/N221</f>
        <v>0.9696959999999999</v>
      </c>
      <c r="O218" s="121">
        <f>O216/O221</f>
        <v>0.7489666666666667</v>
      </c>
    </row>
    <row r="219" spans="1:15" ht="12.75" customHeight="1">
      <c r="A219" s="136" t="s">
        <v>134</v>
      </c>
      <c r="B219" s="136"/>
      <c r="C219" s="136"/>
      <c r="D219" s="122">
        <f>D216/D223</f>
        <v>0.31484771573604065</v>
      </c>
      <c r="E219" s="122">
        <f>E216/E223</f>
        <v>0.6116323907455014</v>
      </c>
      <c r="F219" s="122">
        <f>F216/F223</f>
        <v>0.626307251908397</v>
      </c>
      <c r="G219" s="122">
        <f>G216/G223</f>
        <v>0.5798209178510143</v>
      </c>
      <c r="H219" s="122">
        <f>H216/H223</f>
        <v>0.6168571428571429</v>
      </c>
      <c r="I219" s="122">
        <f>I216/I223</f>
        <v>0.7013885647607935</v>
      </c>
      <c r="J219" s="122">
        <f>J216/J223</f>
        <v>0.0029982000514271016</v>
      </c>
      <c r="K219" s="122">
        <f>K216/K223</f>
        <v>0.3265135135135135</v>
      </c>
      <c r="L219" s="122">
        <f>L216/L223</f>
        <v>0.3313058122463079</v>
      </c>
      <c r="M219" s="122">
        <f>M216/M223</f>
        <v>0.3858952727272727</v>
      </c>
      <c r="N219" s="122">
        <f>N216/N223</f>
        <v>0.872656587473002</v>
      </c>
      <c r="O219" s="122">
        <f>O216/O223</f>
        <v>0.6757593984962406</v>
      </c>
    </row>
    <row r="220" spans="1:15" ht="12.75" customHeight="1">
      <c r="A220" s="137" t="s">
        <v>139</v>
      </c>
      <c r="B220" s="137"/>
      <c r="C220" s="137"/>
      <c r="D220" s="138">
        <v>63</v>
      </c>
      <c r="E220" s="138">
        <v>70</v>
      </c>
      <c r="F220" s="138">
        <v>305</v>
      </c>
      <c r="G220" s="138">
        <v>2100</v>
      </c>
      <c r="H220" s="139">
        <v>1.1</v>
      </c>
      <c r="I220" s="138">
        <v>60</v>
      </c>
      <c r="J220" s="138">
        <v>700</v>
      </c>
      <c r="K220" s="138">
        <v>10</v>
      </c>
      <c r="L220" s="138">
        <v>1100</v>
      </c>
      <c r="M220" s="138">
        <v>1100</v>
      </c>
      <c r="N220" s="138">
        <v>250</v>
      </c>
      <c r="O220" s="138">
        <v>12</v>
      </c>
    </row>
    <row r="221" spans="1:15" ht="12.75" customHeight="1">
      <c r="A221" s="133" t="s">
        <v>140</v>
      </c>
      <c r="B221" s="133"/>
      <c r="C221" s="133"/>
      <c r="D221" s="140">
        <v>77</v>
      </c>
      <c r="E221" s="140">
        <v>79</v>
      </c>
      <c r="F221" s="140">
        <v>335</v>
      </c>
      <c r="G221" s="140">
        <v>2350</v>
      </c>
      <c r="H221" s="140">
        <v>1.1</v>
      </c>
      <c r="I221" s="140">
        <v>60</v>
      </c>
      <c r="J221" s="140">
        <v>700</v>
      </c>
      <c r="K221" s="140">
        <v>10</v>
      </c>
      <c r="L221" s="140">
        <v>1100</v>
      </c>
      <c r="M221" s="140">
        <v>1100</v>
      </c>
      <c r="N221" s="140">
        <v>250</v>
      </c>
      <c r="O221" s="140">
        <v>12</v>
      </c>
    </row>
    <row r="222" spans="1:15" ht="12.75">
      <c r="A222" s="141"/>
      <c r="B222" s="142" t="s">
        <v>141</v>
      </c>
      <c r="C222" s="143"/>
      <c r="D222" s="144">
        <v>0.8</v>
      </c>
      <c r="E222" s="145">
        <v>0.9</v>
      </c>
      <c r="F222" s="145">
        <v>0.97</v>
      </c>
      <c r="G222" s="145"/>
      <c r="H222" s="145">
        <v>0.8</v>
      </c>
      <c r="I222" s="145">
        <v>0.7</v>
      </c>
      <c r="J222" s="145">
        <v>0.9</v>
      </c>
      <c r="K222" s="145">
        <v>0.9</v>
      </c>
      <c r="L222" s="145">
        <v>0.95</v>
      </c>
      <c r="M222" s="145">
        <v>0.8</v>
      </c>
      <c r="N222" s="145">
        <v>0.9</v>
      </c>
      <c r="O222" s="145">
        <v>0.9</v>
      </c>
    </row>
    <row r="223" spans="1:15" ht="12.75">
      <c r="A223" s="146"/>
      <c r="B223" s="142" t="s">
        <v>142</v>
      </c>
      <c r="C223" s="145"/>
      <c r="D223" s="147">
        <v>78.8</v>
      </c>
      <c r="E223" s="147">
        <v>77.8</v>
      </c>
      <c r="F223" s="147">
        <v>314.4</v>
      </c>
      <c r="G223" s="148">
        <v>2272.7</v>
      </c>
      <c r="H223" s="147">
        <v>1.4</v>
      </c>
      <c r="I223" s="147">
        <v>85.7</v>
      </c>
      <c r="J223" s="147">
        <v>777.8</v>
      </c>
      <c r="K223" s="147">
        <v>11.1</v>
      </c>
      <c r="L223" s="147">
        <v>1157.9</v>
      </c>
      <c r="M223" s="147">
        <v>1375</v>
      </c>
      <c r="N223" s="147">
        <v>277.8</v>
      </c>
      <c r="O223" s="147">
        <v>13.3</v>
      </c>
    </row>
    <row r="224" spans="1:15" ht="12.75" customHeight="1">
      <c r="A224" s="146"/>
      <c r="B224" s="149" t="s">
        <v>143</v>
      </c>
      <c r="C224" s="149"/>
      <c r="D224" s="150"/>
      <c r="E224" s="150"/>
      <c r="F224" s="150" t="s">
        <v>144</v>
      </c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ht="12.75">
      <c r="A225" s="146"/>
      <c r="B225" s="149"/>
      <c r="C225" s="149"/>
      <c r="D225" s="151" t="s">
        <v>145</v>
      </c>
      <c r="E225" s="152">
        <f>G206/G221</f>
        <v>0.25745234042553194</v>
      </c>
      <c r="F225" s="151" t="s">
        <v>146</v>
      </c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ht="12.75">
      <c r="A226" s="146"/>
      <c r="B226" s="149"/>
      <c r="C226" s="149"/>
      <c r="D226" s="153" t="s">
        <v>26</v>
      </c>
      <c r="E226" s="154">
        <f>G211/G221</f>
        <v>0.303296170212766</v>
      </c>
      <c r="F226" s="153" t="s">
        <v>147</v>
      </c>
      <c r="G226" s="146"/>
      <c r="H226" s="146"/>
      <c r="I226" s="146"/>
      <c r="J226" s="146"/>
      <c r="K226" s="146"/>
      <c r="L226" s="146"/>
      <c r="M226" s="146"/>
      <c r="N226" s="146"/>
      <c r="O226" s="146"/>
    </row>
  </sheetData>
  <sheetProtection selectLockedCells="1" selectUnlockedCells="1"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16:C216"/>
    <mergeCell ref="A217:C217"/>
    <mergeCell ref="A218:C218"/>
    <mergeCell ref="A219:C219"/>
    <mergeCell ref="A220:C220"/>
    <mergeCell ref="A221:C221"/>
    <mergeCell ref="B224:C2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220"/>
  <sheetViews>
    <sheetView tabSelected="1" workbookViewId="0" topLeftCell="A1">
      <selection activeCell="P1" sqref="P1"/>
    </sheetView>
  </sheetViews>
  <sheetFormatPr defaultColWidth="9.14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6" customWidth="1"/>
    <col min="17" max="16384" width="9.00390625" style="0" customWidth="1"/>
  </cols>
  <sheetData>
    <row r="1" spans="1:15" ht="12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</row>
    <row r="2" spans="1:15" ht="12.75" customHeight="1">
      <c r="A2" s="3" t="s">
        <v>1</v>
      </c>
      <c r="B2" s="3" t="s">
        <v>2</v>
      </c>
      <c r="C2" s="3" t="s">
        <v>3</v>
      </c>
      <c r="D2" s="3" t="s">
        <v>4</v>
      </c>
      <c r="E2" s="3"/>
      <c r="F2" s="3"/>
      <c r="G2" s="3" t="s">
        <v>5</v>
      </c>
      <c r="H2" s="3" t="s">
        <v>6</v>
      </c>
      <c r="I2" s="3"/>
      <c r="J2" s="3"/>
      <c r="K2" s="3"/>
      <c r="L2" s="4" t="s">
        <v>7</v>
      </c>
      <c r="M2" s="4"/>
      <c r="N2" s="4"/>
      <c r="O2" s="4"/>
    </row>
    <row r="3" spans="1:15" ht="24" customHeight="1">
      <c r="A3" s="3"/>
      <c r="B3" s="3"/>
      <c r="C3" s="3"/>
      <c r="D3" s="3" t="s">
        <v>8</v>
      </c>
      <c r="E3" s="3" t="s">
        <v>9</v>
      </c>
      <c r="F3" s="3" t="s">
        <v>10</v>
      </c>
      <c r="G3" s="3"/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</row>
    <row r="4" spans="1:15" ht="12.75" customHeight="1">
      <c r="A4" s="5" t="s">
        <v>19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38.25">
      <c r="A5" s="156">
        <v>183</v>
      </c>
      <c r="B5" s="157" t="s">
        <v>265</v>
      </c>
      <c r="C5" s="160">
        <v>210</v>
      </c>
      <c r="D5" s="160">
        <v>9.09</v>
      </c>
      <c r="E5" s="160">
        <v>11.2</v>
      </c>
      <c r="F5" s="160">
        <v>35.18</v>
      </c>
      <c r="G5" s="160">
        <v>269.88</v>
      </c>
      <c r="H5" s="160">
        <v>0.41</v>
      </c>
      <c r="I5" s="160">
        <v>1.04</v>
      </c>
      <c r="J5" s="160">
        <v>0.02</v>
      </c>
      <c r="K5" s="160">
        <v>0.27</v>
      </c>
      <c r="L5" s="160">
        <v>133.75</v>
      </c>
      <c r="M5" s="160">
        <v>229.43</v>
      </c>
      <c r="N5" s="160">
        <v>107.12</v>
      </c>
      <c r="O5" s="160">
        <v>3.23</v>
      </c>
    </row>
    <row r="6" spans="1:16" s="10" customFormat="1" ht="31.5" customHeight="1">
      <c r="A6" s="156">
        <v>382</v>
      </c>
      <c r="B6" s="157" t="s">
        <v>266</v>
      </c>
      <c r="C6" s="160">
        <v>200</v>
      </c>
      <c r="D6" s="160">
        <v>4.08</v>
      </c>
      <c r="E6" s="160">
        <v>3.54</v>
      </c>
      <c r="F6" s="160">
        <v>1.58</v>
      </c>
      <c r="G6" s="160">
        <v>54.52</v>
      </c>
      <c r="H6" s="160">
        <v>0.06</v>
      </c>
      <c r="I6" s="160">
        <v>1.59</v>
      </c>
      <c r="J6" s="160">
        <v>0.02</v>
      </c>
      <c r="K6" s="160"/>
      <c r="L6" s="160">
        <v>152.22</v>
      </c>
      <c r="M6" s="160">
        <v>124.56</v>
      </c>
      <c r="N6" s="160">
        <v>21.34</v>
      </c>
      <c r="O6" s="160">
        <v>0.48</v>
      </c>
      <c r="P6" s="16"/>
    </row>
    <row r="7" spans="1:16" s="10" customFormat="1" ht="17.25" customHeight="1">
      <c r="A7" s="157"/>
      <c r="B7" s="162" t="s">
        <v>34</v>
      </c>
      <c r="C7" s="160">
        <v>40</v>
      </c>
      <c r="D7" s="160">
        <v>3.24</v>
      </c>
      <c r="E7" s="160">
        <v>1.36</v>
      </c>
      <c r="F7" s="160">
        <v>16.88</v>
      </c>
      <c r="G7" s="160">
        <v>88.8</v>
      </c>
      <c r="H7" s="160">
        <v>0.04</v>
      </c>
      <c r="I7" s="160">
        <v>0</v>
      </c>
      <c r="J7" s="160">
        <v>0</v>
      </c>
      <c r="K7" s="160">
        <v>0.36</v>
      </c>
      <c r="L7" s="160">
        <v>9.2</v>
      </c>
      <c r="M7" s="160">
        <v>42.4</v>
      </c>
      <c r="N7" s="160">
        <v>10</v>
      </c>
      <c r="O7" s="160">
        <v>1.24</v>
      </c>
      <c r="P7" s="16"/>
    </row>
    <row r="8" spans="1:16" s="10" customFormat="1" ht="12.75">
      <c r="A8" s="156">
        <v>15</v>
      </c>
      <c r="B8" s="157" t="s">
        <v>195</v>
      </c>
      <c r="C8" s="160">
        <v>50</v>
      </c>
      <c r="D8" s="160">
        <v>13.92</v>
      </c>
      <c r="E8" s="160">
        <v>17.7</v>
      </c>
      <c r="F8" s="160">
        <v>0</v>
      </c>
      <c r="G8" s="160">
        <v>216</v>
      </c>
      <c r="H8" s="160">
        <v>0.02</v>
      </c>
      <c r="I8" s="160">
        <v>0.42</v>
      </c>
      <c r="J8" s="160">
        <v>0.016</v>
      </c>
      <c r="K8" s="160">
        <v>0.3</v>
      </c>
      <c r="L8" s="160">
        <v>528</v>
      </c>
      <c r="M8" s="160">
        <v>300</v>
      </c>
      <c r="N8" s="160">
        <v>21</v>
      </c>
      <c r="O8" s="160">
        <v>0.6</v>
      </c>
      <c r="P8" s="16"/>
    </row>
    <row r="9" spans="1:15" s="16" customFormat="1" ht="12.75">
      <c r="A9" s="163"/>
      <c r="B9" s="164" t="s">
        <v>219</v>
      </c>
      <c r="C9" s="165">
        <v>100</v>
      </c>
      <c r="D9" s="165">
        <v>1.5</v>
      </c>
      <c r="E9" s="166">
        <v>0.5</v>
      </c>
      <c r="F9" s="165">
        <v>21</v>
      </c>
      <c r="G9" s="165">
        <v>96</v>
      </c>
      <c r="H9" s="165">
        <v>0.04</v>
      </c>
      <c r="I9" s="165">
        <v>10</v>
      </c>
      <c r="J9" s="165">
        <v>0</v>
      </c>
      <c r="K9" s="165">
        <v>0.4</v>
      </c>
      <c r="L9" s="165">
        <v>8</v>
      </c>
      <c r="M9" s="165">
        <v>28</v>
      </c>
      <c r="N9" s="165">
        <v>42</v>
      </c>
      <c r="O9" s="165">
        <v>0.6</v>
      </c>
    </row>
    <row r="10" spans="1:15" s="16" customFormat="1" ht="12.75" hidden="1">
      <c r="A10" s="12"/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6" s="10" customFormat="1" ht="12.75" hidden="1">
      <c r="A11" s="8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6"/>
    </row>
    <row r="12" spans="1:16" s="10" customFormat="1" ht="12.75">
      <c r="A12" s="7"/>
      <c r="B12" s="17" t="s">
        <v>25</v>
      </c>
      <c r="C12" s="17">
        <f>SUM(C5:C11)</f>
        <v>600</v>
      </c>
      <c r="D12" s="18">
        <f>SUM(D5:D11)</f>
        <v>31.830000000000002</v>
      </c>
      <c r="E12" s="18">
        <f>SUM(E5:E11)</f>
        <v>34.3</v>
      </c>
      <c r="F12" s="18">
        <f>SUM(F5:F11)</f>
        <v>74.64</v>
      </c>
      <c r="G12" s="18">
        <f>SUM(G5:G11)</f>
        <v>725.2</v>
      </c>
      <c r="H12" s="18">
        <f>SUM(H5:H11)</f>
        <v>0.57</v>
      </c>
      <c r="I12" s="18">
        <f>SUM(I5:I11)</f>
        <v>13.05</v>
      </c>
      <c r="J12" s="18">
        <f>SUM(J5:J11)</f>
        <v>0.05600000000000001</v>
      </c>
      <c r="K12" s="18">
        <f>SUM(K5:K11)</f>
        <v>1.33</v>
      </c>
      <c r="L12" s="18">
        <f>SUM(L5:L11)</f>
        <v>831.17</v>
      </c>
      <c r="M12" s="18">
        <f>SUM(M5:M11)</f>
        <v>724.3900000000001</v>
      </c>
      <c r="N12" s="18">
        <f>SUM(N5:N11)</f>
        <v>201.46</v>
      </c>
      <c r="O12" s="18">
        <f>SUM(O5:O11)</f>
        <v>6.15</v>
      </c>
      <c r="P12" s="16"/>
    </row>
    <row r="13" spans="1:16" s="10" customFormat="1" ht="12.75" customHeight="1">
      <c r="A13" s="19" t="s">
        <v>26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6"/>
    </row>
    <row r="14" spans="1:16" s="10" customFormat="1" ht="12.75">
      <c r="A14" s="172"/>
      <c r="B14" s="162" t="s">
        <v>220</v>
      </c>
      <c r="C14" s="160">
        <v>60</v>
      </c>
      <c r="D14" s="160">
        <v>0.42</v>
      </c>
      <c r="E14" s="160">
        <v>0.06</v>
      </c>
      <c r="F14" s="160">
        <v>1.14</v>
      </c>
      <c r="G14" s="160">
        <v>7</v>
      </c>
      <c r="H14" s="160">
        <v>0.02</v>
      </c>
      <c r="I14" s="160">
        <v>4.2</v>
      </c>
      <c r="J14" s="160">
        <v>0</v>
      </c>
      <c r="K14" s="160">
        <v>0</v>
      </c>
      <c r="L14" s="160">
        <v>10.2</v>
      </c>
      <c r="M14" s="160">
        <v>8.4</v>
      </c>
      <c r="N14" s="160">
        <v>7.9</v>
      </c>
      <c r="O14" s="160">
        <v>0.3</v>
      </c>
      <c r="P14" s="16"/>
    </row>
    <row r="15" spans="1:16" s="10" customFormat="1" ht="12.75">
      <c r="A15" s="156">
        <v>119</v>
      </c>
      <c r="B15" s="157" t="s">
        <v>267</v>
      </c>
      <c r="C15" s="160">
        <v>250</v>
      </c>
      <c r="D15" s="160">
        <v>11.5</v>
      </c>
      <c r="E15" s="160">
        <v>4.8</v>
      </c>
      <c r="F15" s="160">
        <v>10.25</v>
      </c>
      <c r="G15" s="160">
        <v>168</v>
      </c>
      <c r="H15" s="160">
        <v>0.15</v>
      </c>
      <c r="I15" s="160">
        <v>1</v>
      </c>
      <c r="J15" s="160">
        <v>0</v>
      </c>
      <c r="K15" s="160">
        <v>1</v>
      </c>
      <c r="L15" s="160">
        <v>108</v>
      </c>
      <c r="M15" s="160">
        <v>105.25</v>
      </c>
      <c r="N15" s="160">
        <v>37</v>
      </c>
      <c r="O15" s="160">
        <v>2.6</v>
      </c>
      <c r="P15" s="16"/>
    </row>
    <row r="16" spans="1:16" s="10" customFormat="1" ht="12.75">
      <c r="A16" s="156">
        <v>281</v>
      </c>
      <c r="B16" s="157" t="s">
        <v>268</v>
      </c>
      <c r="C16" s="160">
        <v>80</v>
      </c>
      <c r="D16" s="160">
        <v>7.92</v>
      </c>
      <c r="E16" s="160">
        <v>6.62</v>
      </c>
      <c r="F16" s="160">
        <v>5.92</v>
      </c>
      <c r="G16" s="160">
        <v>117</v>
      </c>
      <c r="H16" s="160">
        <v>0.1</v>
      </c>
      <c r="I16" s="160">
        <v>0.5</v>
      </c>
      <c r="J16" s="160">
        <v>0.01</v>
      </c>
      <c r="K16" s="160">
        <v>0.03</v>
      </c>
      <c r="L16" s="160">
        <v>74.1</v>
      </c>
      <c r="M16" s="160">
        <v>135</v>
      </c>
      <c r="N16" s="160">
        <v>10.7</v>
      </c>
      <c r="O16" s="160">
        <v>0.3</v>
      </c>
      <c r="P16" s="16"/>
    </row>
    <row r="17" spans="1:16" s="10" customFormat="1" ht="12.75">
      <c r="A17" s="156">
        <v>143</v>
      </c>
      <c r="B17" s="157" t="s">
        <v>158</v>
      </c>
      <c r="C17" s="160">
        <v>150</v>
      </c>
      <c r="D17" s="160">
        <v>3.53</v>
      </c>
      <c r="E17" s="160">
        <v>12.7</v>
      </c>
      <c r="F17" s="160">
        <v>2.29</v>
      </c>
      <c r="G17" s="160">
        <v>202.86</v>
      </c>
      <c r="H17" s="160">
        <v>0.09</v>
      </c>
      <c r="I17" s="160">
        <v>15.37</v>
      </c>
      <c r="J17" s="160">
        <v>0.065</v>
      </c>
      <c r="K17" s="160">
        <v>2.07</v>
      </c>
      <c r="L17" s="160">
        <v>63.09</v>
      </c>
      <c r="M17" s="160">
        <v>67.29</v>
      </c>
      <c r="N17" s="160">
        <v>16.26</v>
      </c>
      <c r="O17" s="160">
        <v>0.86</v>
      </c>
      <c r="P17" s="16"/>
    </row>
    <row r="18" spans="1:16" s="10" customFormat="1" ht="38.25">
      <c r="A18" s="156">
        <v>349</v>
      </c>
      <c r="B18" s="162" t="s">
        <v>269</v>
      </c>
      <c r="C18" s="160">
        <v>200</v>
      </c>
      <c r="D18" s="160">
        <v>0</v>
      </c>
      <c r="E18" s="160">
        <v>0</v>
      </c>
      <c r="F18" s="160">
        <v>15.4</v>
      </c>
      <c r="G18" s="160">
        <v>60</v>
      </c>
      <c r="H18" s="160">
        <v>0</v>
      </c>
      <c r="I18" s="160">
        <v>0.3</v>
      </c>
      <c r="J18" s="160">
        <v>0.2</v>
      </c>
      <c r="K18" s="160">
        <v>0</v>
      </c>
      <c r="L18" s="160">
        <v>18.9</v>
      </c>
      <c r="M18" s="160">
        <v>14.6</v>
      </c>
      <c r="N18" s="160">
        <v>29.7</v>
      </c>
      <c r="O18" s="160">
        <v>0.5</v>
      </c>
      <c r="P18" s="16"/>
    </row>
    <row r="19" spans="1:16" s="10" customFormat="1" ht="17.25" customHeight="1">
      <c r="A19" s="157"/>
      <c r="B19" s="162" t="s">
        <v>34</v>
      </c>
      <c r="C19" s="160">
        <v>40</v>
      </c>
      <c r="D19" s="160">
        <v>3.24</v>
      </c>
      <c r="E19" s="160">
        <v>1.36</v>
      </c>
      <c r="F19" s="160">
        <v>16.88</v>
      </c>
      <c r="G19" s="160">
        <v>88.8</v>
      </c>
      <c r="H19" s="160">
        <v>0.04</v>
      </c>
      <c r="I19" s="160">
        <v>0</v>
      </c>
      <c r="J19" s="160">
        <v>0</v>
      </c>
      <c r="K19" s="160">
        <v>0.36</v>
      </c>
      <c r="L19" s="160">
        <v>9.2</v>
      </c>
      <c r="M19" s="160">
        <v>42.4</v>
      </c>
      <c r="N19" s="160">
        <v>10</v>
      </c>
      <c r="O19" s="160">
        <v>1.24</v>
      </c>
      <c r="P19" s="16"/>
    </row>
    <row r="20" spans="1:16" s="10" customFormat="1" ht="12.75" hidden="1">
      <c r="A20" s="194"/>
      <c r="B20" s="178"/>
      <c r="C20" s="179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6"/>
    </row>
    <row r="21" spans="1:16" s="10" customFormat="1" ht="12.75" hidden="1">
      <c r="A21" s="11"/>
      <c r="B21" s="7"/>
      <c r="C21" s="8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6"/>
    </row>
    <row r="22" spans="1:16" s="10" customFormat="1" ht="17.25" customHeight="1" hidden="1">
      <c r="A22" s="28"/>
      <c r="B22" s="7"/>
      <c r="C22" s="2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6"/>
    </row>
    <row r="23" spans="1:16" s="10" customFormat="1" ht="12.75">
      <c r="A23" s="29"/>
      <c r="B23" s="30" t="s">
        <v>35</v>
      </c>
      <c r="C23" s="31">
        <f>SUM(C14:C22)</f>
        <v>780</v>
      </c>
      <c r="D23" s="18">
        <f>SUM(D14:D22)</f>
        <v>26.610000000000007</v>
      </c>
      <c r="E23" s="18">
        <f>SUM(E14:E22)</f>
        <v>25.539999999999996</v>
      </c>
      <c r="F23" s="18">
        <f>SUM(F14:F22)</f>
        <v>51.879999999999995</v>
      </c>
      <c r="G23" s="18">
        <f>SUM(G14:G22)</f>
        <v>643.66</v>
      </c>
      <c r="H23" s="18">
        <f>SUM(H14:H22)</f>
        <v>0.39999999999999997</v>
      </c>
      <c r="I23" s="18">
        <f>SUM(I14:I22)</f>
        <v>21.369999999999997</v>
      </c>
      <c r="J23" s="18">
        <f>SUM(J14:J22)</f>
        <v>0.275</v>
      </c>
      <c r="K23" s="18">
        <f>SUM(K14:K22)</f>
        <v>3.4599999999999995</v>
      </c>
      <c r="L23" s="18">
        <f>SUM(L14:L22)</f>
        <v>283.48999999999995</v>
      </c>
      <c r="M23" s="18">
        <f>SUM(M14:M22)</f>
        <v>372.94</v>
      </c>
      <c r="N23" s="18">
        <f>SUM(N14:N22)</f>
        <v>111.56000000000002</v>
      </c>
      <c r="O23" s="18">
        <f>SUM(O14:O22)</f>
        <v>5.8</v>
      </c>
      <c r="P23" s="16"/>
    </row>
    <row r="24" spans="1:16" s="10" customFormat="1" ht="12.75">
      <c r="A24" s="32"/>
      <c r="B24" s="32" t="s">
        <v>36</v>
      </c>
      <c r="C24" s="33">
        <f>C23+C12</f>
        <v>1380</v>
      </c>
      <c r="D24" s="34">
        <f>D23+D12</f>
        <v>58.44000000000001</v>
      </c>
      <c r="E24" s="34">
        <f>E23+E12</f>
        <v>59.83999999999999</v>
      </c>
      <c r="F24" s="34">
        <f>F23+F12</f>
        <v>126.52</v>
      </c>
      <c r="G24" s="34">
        <f>G23+G12</f>
        <v>1368.8600000000001</v>
      </c>
      <c r="H24" s="34">
        <f>H23+H12</f>
        <v>0.97</v>
      </c>
      <c r="I24" s="34">
        <f>I23+I12</f>
        <v>34.42</v>
      </c>
      <c r="J24" s="34">
        <f>J23+J12</f>
        <v>0.331</v>
      </c>
      <c r="K24" s="34">
        <f>K23+K12</f>
        <v>4.789999999999999</v>
      </c>
      <c r="L24" s="34">
        <f>L23+L12</f>
        <v>1114.6599999999999</v>
      </c>
      <c r="M24" s="34">
        <f>M23+M12</f>
        <v>1097.3300000000002</v>
      </c>
      <c r="N24" s="34">
        <f>N23+N12</f>
        <v>313.02000000000004</v>
      </c>
      <c r="O24" s="34">
        <f>O23+O12</f>
        <v>11.95</v>
      </c>
      <c r="P24" s="16"/>
    </row>
    <row r="25" spans="1:16" s="10" customFormat="1" ht="12.75" customHeight="1">
      <c r="A25" s="35" t="s">
        <v>37</v>
      </c>
      <c r="B25" s="35"/>
      <c r="C25" s="35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16"/>
    </row>
    <row r="26" spans="1:16" s="10" customFormat="1" ht="12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6"/>
    </row>
    <row r="27" spans="1:16" s="10" customFormat="1" ht="12.75">
      <c r="A27" s="218"/>
      <c r="B27" s="162" t="s">
        <v>185</v>
      </c>
      <c r="C27" s="160">
        <v>150</v>
      </c>
      <c r="D27" s="160">
        <v>1.95</v>
      </c>
      <c r="E27" s="160">
        <v>5.15</v>
      </c>
      <c r="F27" s="160">
        <v>10.8</v>
      </c>
      <c r="G27" s="160">
        <v>97.35</v>
      </c>
      <c r="H27" s="160">
        <v>0.09</v>
      </c>
      <c r="I27" s="160">
        <v>7.5</v>
      </c>
      <c r="J27" s="160">
        <v>0.01</v>
      </c>
      <c r="K27" s="160">
        <v>0.2</v>
      </c>
      <c r="L27" s="160">
        <v>76.5</v>
      </c>
      <c r="M27" s="160">
        <v>82.5</v>
      </c>
      <c r="N27" s="160">
        <v>57</v>
      </c>
      <c r="O27" s="160">
        <v>1.05</v>
      </c>
      <c r="P27" s="16"/>
    </row>
    <row r="28" spans="1:16" s="10" customFormat="1" ht="25.5">
      <c r="A28" s="156">
        <v>274</v>
      </c>
      <c r="B28" s="157" t="s">
        <v>270</v>
      </c>
      <c r="C28" s="160">
        <v>100</v>
      </c>
      <c r="D28" s="160">
        <v>9.56</v>
      </c>
      <c r="E28" s="160">
        <v>12.4</v>
      </c>
      <c r="F28" s="160">
        <v>12.5</v>
      </c>
      <c r="G28" s="160">
        <v>199.84</v>
      </c>
      <c r="H28" s="160">
        <v>0.03</v>
      </c>
      <c r="I28" s="160">
        <v>0</v>
      </c>
      <c r="J28" s="160">
        <v>0.105</v>
      </c>
      <c r="K28" s="160">
        <v>0.24</v>
      </c>
      <c r="L28" s="160">
        <v>22</v>
      </c>
      <c r="M28" s="160">
        <v>97.2</v>
      </c>
      <c r="N28" s="160">
        <v>4.8</v>
      </c>
      <c r="O28" s="160">
        <v>1</v>
      </c>
      <c r="P28" s="16"/>
    </row>
    <row r="29" spans="1:16" s="10" customFormat="1" ht="25.5">
      <c r="A29" s="156">
        <v>379</v>
      </c>
      <c r="B29" s="162" t="s">
        <v>271</v>
      </c>
      <c r="C29" s="160">
        <v>200</v>
      </c>
      <c r="D29" s="160">
        <v>3.17</v>
      </c>
      <c r="E29" s="160">
        <v>2.68</v>
      </c>
      <c r="F29" s="160">
        <v>1.9</v>
      </c>
      <c r="G29" s="160">
        <v>44.4</v>
      </c>
      <c r="H29" s="160">
        <v>0.04</v>
      </c>
      <c r="I29" s="160">
        <v>1.3</v>
      </c>
      <c r="J29" s="160">
        <v>0.02</v>
      </c>
      <c r="K29" s="160">
        <v>0</v>
      </c>
      <c r="L29" s="160">
        <v>125.78</v>
      </c>
      <c r="M29" s="160">
        <v>90</v>
      </c>
      <c r="N29" s="160">
        <v>14</v>
      </c>
      <c r="O29" s="160">
        <v>0.1</v>
      </c>
      <c r="P29" s="16"/>
    </row>
    <row r="30" spans="1:16" s="10" customFormat="1" ht="17.25" customHeight="1">
      <c r="A30" s="157"/>
      <c r="B30" s="162" t="s">
        <v>34</v>
      </c>
      <c r="C30" s="160">
        <v>40</v>
      </c>
      <c r="D30" s="160">
        <v>3.24</v>
      </c>
      <c r="E30" s="160">
        <v>1.36</v>
      </c>
      <c r="F30" s="160">
        <v>16.88</v>
      </c>
      <c r="G30" s="160">
        <v>88.8</v>
      </c>
      <c r="H30" s="160">
        <v>0.04</v>
      </c>
      <c r="I30" s="160">
        <v>0</v>
      </c>
      <c r="J30" s="160">
        <v>0</v>
      </c>
      <c r="K30" s="160">
        <v>0.36</v>
      </c>
      <c r="L30" s="160">
        <v>9.2</v>
      </c>
      <c r="M30" s="160">
        <v>42.4</v>
      </c>
      <c r="N30" s="160">
        <v>10</v>
      </c>
      <c r="O30" s="160">
        <v>1.24</v>
      </c>
      <c r="P30" s="16"/>
    </row>
    <row r="31" spans="1:15" s="16" customFormat="1" ht="12.75" hidden="1">
      <c r="A31" s="163"/>
      <c r="B31" s="164"/>
      <c r="C31" s="165"/>
      <c r="D31" s="165"/>
      <c r="E31" s="166"/>
      <c r="F31" s="165"/>
      <c r="G31" s="165"/>
      <c r="H31" s="165"/>
      <c r="I31" s="165"/>
      <c r="J31" s="165"/>
      <c r="K31" s="165"/>
      <c r="L31" s="165"/>
      <c r="M31" s="165"/>
      <c r="N31" s="165"/>
      <c r="O31" s="165"/>
    </row>
    <row r="32" spans="1:16" s="10" customFormat="1" ht="12.75" hidden="1">
      <c r="A32" s="44"/>
      <c r="B32" s="7"/>
      <c r="C32" s="2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6"/>
    </row>
    <row r="33" spans="1:16" s="10" customFormat="1" ht="12.75">
      <c r="A33" s="29"/>
      <c r="B33" s="30" t="s">
        <v>25</v>
      </c>
      <c r="C33" s="31">
        <f>SUM(C27:C32)</f>
        <v>490</v>
      </c>
      <c r="D33" s="18">
        <f>SUM(D27:D32)</f>
        <v>17.92</v>
      </c>
      <c r="E33" s="18">
        <f>SUM(E27:E32)</f>
        <v>21.590000000000003</v>
      </c>
      <c r="F33" s="18">
        <f>SUM(F27:F32)</f>
        <v>42.08</v>
      </c>
      <c r="G33" s="18">
        <f>SUM(G27:G32)</f>
        <v>430.39</v>
      </c>
      <c r="H33" s="18">
        <f>SUM(H27:H32)</f>
        <v>0.2</v>
      </c>
      <c r="I33" s="18">
        <f>SUM(I27:I32)</f>
        <v>8.8</v>
      </c>
      <c r="J33" s="18">
        <f>SUM(J27:J32)</f>
        <v>0.135</v>
      </c>
      <c r="K33" s="18">
        <f>SUM(K27:K32)</f>
        <v>0.8</v>
      </c>
      <c r="L33" s="18">
        <f>SUM(L27:L32)</f>
        <v>233.48</v>
      </c>
      <c r="M33" s="18">
        <f>SUM(M27:M32)</f>
        <v>312.1</v>
      </c>
      <c r="N33" s="18">
        <f>SUM(N27:N32)</f>
        <v>85.8</v>
      </c>
      <c r="O33" s="18">
        <f>SUM(O27:O32)</f>
        <v>3.3899999999999997</v>
      </c>
      <c r="P33" s="16"/>
    </row>
    <row r="34" spans="1:16" s="10" customFormat="1" ht="12.75" customHeight="1">
      <c r="A34" s="19" t="s">
        <v>26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6"/>
    </row>
    <row r="35" spans="1:16" s="10" customFormat="1" ht="25.5">
      <c r="A35" s="157"/>
      <c r="B35" s="162" t="s">
        <v>227</v>
      </c>
      <c r="C35" s="160">
        <v>65</v>
      </c>
      <c r="D35" s="160">
        <v>0.8</v>
      </c>
      <c r="E35" s="160">
        <v>6.4</v>
      </c>
      <c r="F35" s="160">
        <v>5.9</v>
      </c>
      <c r="G35" s="160">
        <v>94</v>
      </c>
      <c r="H35" s="160">
        <v>0.1</v>
      </c>
      <c r="I35" s="160">
        <v>4.2</v>
      </c>
      <c r="J35" s="160">
        <v>0</v>
      </c>
      <c r="K35" s="160">
        <v>0</v>
      </c>
      <c r="L35" s="160">
        <v>19.02</v>
      </c>
      <c r="M35" s="160">
        <v>20.7</v>
      </c>
      <c r="N35" s="160">
        <v>9.9</v>
      </c>
      <c r="O35" s="160">
        <v>0.96</v>
      </c>
      <c r="P35" s="16"/>
    </row>
    <row r="36" spans="1:16" s="10" customFormat="1" ht="25.5" customHeight="1">
      <c r="A36" s="156">
        <v>115</v>
      </c>
      <c r="B36" s="162" t="s">
        <v>272</v>
      </c>
      <c r="C36" s="160">
        <v>200</v>
      </c>
      <c r="D36" s="160">
        <v>1.85</v>
      </c>
      <c r="E36" s="160">
        <v>15.36</v>
      </c>
      <c r="F36" s="160">
        <v>5.51</v>
      </c>
      <c r="G36" s="160">
        <v>167.68</v>
      </c>
      <c r="H36" s="160">
        <v>0.06</v>
      </c>
      <c r="I36" s="160">
        <v>2.4</v>
      </c>
      <c r="J36" s="160"/>
      <c r="K36" s="160">
        <v>7.2</v>
      </c>
      <c r="L36" s="160">
        <v>70.4</v>
      </c>
      <c r="M36" s="160">
        <v>40.08</v>
      </c>
      <c r="N36" s="160">
        <v>17.68</v>
      </c>
      <c r="O36" s="160">
        <v>0.64</v>
      </c>
      <c r="P36" s="16"/>
    </row>
    <row r="37" spans="1:16" s="10" customFormat="1" ht="27" customHeight="1">
      <c r="A37" s="156">
        <v>261</v>
      </c>
      <c r="B37" s="162" t="s">
        <v>273</v>
      </c>
      <c r="C37" s="160">
        <v>100</v>
      </c>
      <c r="D37" s="160">
        <v>12.81</v>
      </c>
      <c r="E37" s="160">
        <v>9.03</v>
      </c>
      <c r="F37" s="160">
        <v>4.45</v>
      </c>
      <c r="G37" s="160">
        <v>165</v>
      </c>
      <c r="H37" s="160">
        <v>0.2</v>
      </c>
      <c r="I37" s="160">
        <v>29.54</v>
      </c>
      <c r="J37" s="160">
        <v>5.5</v>
      </c>
      <c r="K37" s="160">
        <v>2.98</v>
      </c>
      <c r="L37" s="160">
        <v>27.53</v>
      </c>
      <c r="M37" s="160">
        <v>227.87</v>
      </c>
      <c r="N37" s="160">
        <v>13.82</v>
      </c>
      <c r="O37" s="160">
        <v>4.82</v>
      </c>
      <c r="P37" s="16"/>
    </row>
    <row r="38" spans="1:16" s="10" customFormat="1" ht="25.5">
      <c r="A38" s="156"/>
      <c r="B38" s="162" t="s">
        <v>274</v>
      </c>
      <c r="C38" s="160">
        <v>150</v>
      </c>
      <c r="D38" s="160">
        <v>12.99</v>
      </c>
      <c r="E38" s="160">
        <v>6.53</v>
      </c>
      <c r="F38" s="160">
        <v>33.36</v>
      </c>
      <c r="G38" s="160">
        <v>244.13</v>
      </c>
      <c r="H38" s="160">
        <v>0.57</v>
      </c>
      <c r="I38" s="160">
        <v>0</v>
      </c>
      <c r="J38" s="160">
        <v>0.03</v>
      </c>
      <c r="K38" s="160">
        <v>0.5</v>
      </c>
      <c r="L38" s="160">
        <v>90.2</v>
      </c>
      <c r="M38" s="160">
        <v>202.93</v>
      </c>
      <c r="N38" s="160">
        <v>58.76</v>
      </c>
      <c r="O38" s="160">
        <v>4.47</v>
      </c>
      <c r="P38" s="16"/>
    </row>
    <row r="39" spans="1:16" s="10" customFormat="1" ht="12.75">
      <c r="A39" s="219"/>
      <c r="B39" s="157" t="s">
        <v>275</v>
      </c>
      <c r="C39" s="160">
        <v>200</v>
      </c>
      <c r="D39" s="160">
        <v>2</v>
      </c>
      <c r="E39" s="160">
        <v>0.2</v>
      </c>
      <c r="F39" s="160">
        <v>5.8</v>
      </c>
      <c r="G39" s="160">
        <v>36</v>
      </c>
      <c r="H39" s="160">
        <v>0</v>
      </c>
      <c r="I39" s="160">
        <v>59.2</v>
      </c>
      <c r="J39" s="160">
        <v>0</v>
      </c>
      <c r="K39" s="160">
        <v>0</v>
      </c>
      <c r="L39" s="160">
        <v>16</v>
      </c>
      <c r="M39" s="160">
        <v>0</v>
      </c>
      <c r="N39" s="160">
        <v>0</v>
      </c>
      <c r="O39" s="160">
        <v>0.3</v>
      </c>
      <c r="P39" s="16"/>
    </row>
    <row r="40" spans="1:16" s="10" customFormat="1" ht="17.25" customHeight="1">
      <c r="A40" s="157"/>
      <c r="B40" s="162" t="s">
        <v>34</v>
      </c>
      <c r="C40" s="160">
        <v>40</v>
      </c>
      <c r="D40" s="160">
        <v>3.24</v>
      </c>
      <c r="E40" s="160">
        <v>1.36</v>
      </c>
      <c r="F40" s="160">
        <v>16.88</v>
      </c>
      <c r="G40" s="160">
        <v>88.8</v>
      </c>
      <c r="H40" s="160">
        <v>0.04</v>
      </c>
      <c r="I40" s="160">
        <v>0</v>
      </c>
      <c r="J40" s="160">
        <v>0</v>
      </c>
      <c r="K40" s="160">
        <v>0.36</v>
      </c>
      <c r="L40" s="160">
        <v>9.2</v>
      </c>
      <c r="M40" s="160">
        <v>42.4</v>
      </c>
      <c r="N40" s="160">
        <v>10</v>
      </c>
      <c r="O40" s="160">
        <v>1.24</v>
      </c>
      <c r="P40" s="16"/>
    </row>
    <row r="41" spans="1:16" s="10" customFormat="1" ht="12.75">
      <c r="A41" s="173"/>
      <c r="B41" s="174" t="s">
        <v>35</v>
      </c>
      <c r="C41" s="175">
        <f>SUM(C35:C40)</f>
        <v>755</v>
      </c>
      <c r="D41" s="176">
        <f>SUM(D35:D40)</f>
        <v>33.69</v>
      </c>
      <c r="E41" s="176">
        <f>SUM(E35:E40)</f>
        <v>38.88</v>
      </c>
      <c r="F41" s="176">
        <f>SUM(F35:F40)</f>
        <v>71.9</v>
      </c>
      <c r="G41" s="176">
        <f>SUM(G35:G40)</f>
        <v>795.6099999999999</v>
      </c>
      <c r="H41" s="176">
        <f>SUM(H35:H40)</f>
        <v>0.97</v>
      </c>
      <c r="I41" s="176">
        <f>SUM(I35:I40)</f>
        <v>95.34</v>
      </c>
      <c r="J41" s="176">
        <f>SUM(J35:J40)</f>
        <v>5.53</v>
      </c>
      <c r="K41" s="176">
        <f>SUM(K35:K40)</f>
        <v>11.04</v>
      </c>
      <c r="L41" s="176">
        <f>SUM(L35:L40)</f>
        <v>232.35</v>
      </c>
      <c r="M41" s="176">
        <f>SUM(M35:M40)</f>
        <v>533.98</v>
      </c>
      <c r="N41" s="176">
        <f>SUM(N35:N40)</f>
        <v>110.16</v>
      </c>
      <c r="O41" s="176">
        <f>SUM(O35:O40)</f>
        <v>12.43</v>
      </c>
      <c r="P41" s="16"/>
    </row>
    <row r="42" spans="2:16" s="10" customFormat="1" ht="12.75">
      <c r="B42" s="32" t="s">
        <v>49</v>
      </c>
      <c r="C42" s="45">
        <f>C41+C33</f>
        <v>1245</v>
      </c>
      <c r="D42" s="34">
        <f>D41+D33</f>
        <v>51.61</v>
      </c>
      <c r="E42" s="34">
        <f>E41+E33</f>
        <v>60.470000000000006</v>
      </c>
      <c r="F42" s="34">
        <f>F41+F33</f>
        <v>113.98</v>
      </c>
      <c r="G42" s="34">
        <f>G41+G33</f>
        <v>1226</v>
      </c>
      <c r="H42" s="34">
        <f>H41+H33</f>
        <v>1.17</v>
      </c>
      <c r="I42" s="34">
        <f>I41+I33</f>
        <v>104.14</v>
      </c>
      <c r="J42" s="34">
        <f>J41+J33</f>
        <v>5.665</v>
      </c>
      <c r="K42" s="34">
        <f>K41+K33</f>
        <v>11.84</v>
      </c>
      <c r="L42" s="34">
        <f>L41+L33</f>
        <v>465.83</v>
      </c>
      <c r="M42" s="34">
        <f>M41+M33</f>
        <v>846.08</v>
      </c>
      <c r="N42" s="34">
        <f>N41+N33</f>
        <v>195.95999999999998</v>
      </c>
      <c r="O42" s="34">
        <f>O41+O33</f>
        <v>15.82</v>
      </c>
      <c r="P42" s="16"/>
    </row>
    <row r="43" spans="1:16" s="10" customFormat="1" ht="12.75" customHeight="1">
      <c r="A43" s="35" t="s">
        <v>50</v>
      </c>
      <c r="B43" s="35"/>
      <c r="C43" s="35"/>
      <c r="D43" s="35"/>
      <c r="E43" s="35"/>
      <c r="F43" s="35"/>
      <c r="G43" s="35"/>
      <c r="H43" s="36"/>
      <c r="I43" s="36"/>
      <c r="J43" s="36"/>
      <c r="K43" s="36"/>
      <c r="L43" s="36"/>
      <c r="M43" s="36"/>
      <c r="N43" s="36"/>
      <c r="O43" s="36"/>
      <c r="P43" s="16"/>
    </row>
    <row r="44" spans="1:16" s="10" customFormat="1" ht="12.75" customHeight="1">
      <c r="A44" s="19" t="s">
        <v>19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6"/>
    </row>
    <row r="45" spans="1:16" s="10" customFormat="1" ht="12.75">
      <c r="A45" s="156">
        <v>223</v>
      </c>
      <c r="B45" s="157" t="s">
        <v>276</v>
      </c>
      <c r="C45" s="160">
        <v>160</v>
      </c>
      <c r="D45" s="160">
        <v>14.58</v>
      </c>
      <c r="E45" s="160">
        <v>14</v>
      </c>
      <c r="F45" s="160">
        <v>23.1</v>
      </c>
      <c r="G45" s="160">
        <v>296</v>
      </c>
      <c r="H45" s="160">
        <v>0.08</v>
      </c>
      <c r="I45" s="160">
        <v>0.62</v>
      </c>
      <c r="J45" s="160">
        <v>0.086</v>
      </c>
      <c r="K45" s="160">
        <v>0.5</v>
      </c>
      <c r="L45" s="160">
        <v>122.42</v>
      </c>
      <c r="M45" s="160">
        <v>108.22</v>
      </c>
      <c r="N45" s="160">
        <v>31</v>
      </c>
      <c r="O45" s="160">
        <v>0.88</v>
      </c>
      <c r="P45" s="16"/>
    </row>
    <row r="46" spans="1:16" s="10" customFormat="1" ht="12.75">
      <c r="A46" s="156">
        <v>386</v>
      </c>
      <c r="B46" s="157" t="s">
        <v>277</v>
      </c>
      <c r="C46" s="160">
        <v>125</v>
      </c>
      <c r="D46" s="160">
        <v>3.63</v>
      </c>
      <c r="E46" s="160">
        <v>4</v>
      </c>
      <c r="F46" s="160">
        <v>5</v>
      </c>
      <c r="G46" s="160">
        <v>73.75</v>
      </c>
      <c r="H46" s="160">
        <v>0.04</v>
      </c>
      <c r="I46" s="160">
        <v>0.88</v>
      </c>
      <c r="J46" s="160">
        <v>0.025</v>
      </c>
      <c r="K46" s="160">
        <v>0</v>
      </c>
      <c r="L46" s="160">
        <v>150</v>
      </c>
      <c r="M46" s="160">
        <v>118.75</v>
      </c>
      <c r="N46" s="160">
        <v>17.5</v>
      </c>
      <c r="O46" s="160">
        <v>0.13</v>
      </c>
      <c r="P46" s="16"/>
    </row>
    <row r="47" spans="1:16" s="10" customFormat="1" ht="12.75">
      <c r="A47" s="156">
        <v>377</v>
      </c>
      <c r="B47" s="157" t="s">
        <v>58</v>
      </c>
      <c r="C47" s="160">
        <v>200</v>
      </c>
      <c r="D47" s="160">
        <v>0.3</v>
      </c>
      <c r="E47" s="160">
        <v>0.1</v>
      </c>
      <c r="F47" s="160">
        <v>15.2</v>
      </c>
      <c r="G47" s="160">
        <v>59</v>
      </c>
      <c r="H47" s="160">
        <v>0</v>
      </c>
      <c r="I47" s="160">
        <v>2.9</v>
      </c>
      <c r="J47" s="160">
        <v>0</v>
      </c>
      <c r="K47" s="160">
        <v>0.01</v>
      </c>
      <c r="L47" s="160">
        <v>7.8</v>
      </c>
      <c r="M47" s="160">
        <v>5.2</v>
      </c>
      <c r="N47" s="160">
        <v>9.7</v>
      </c>
      <c r="O47" s="160">
        <v>0.9</v>
      </c>
      <c r="P47" s="16"/>
    </row>
    <row r="48" spans="1:16" s="10" customFormat="1" ht="17.25" customHeight="1">
      <c r="A48" s="157"/>
      <c r="B48" s="162" t="s">
        <v>34</v>
      </c>
      <c r="C48" s="160">
        <v>40</v>
      </c>
      <c r="D48" s="160">
        <v>3.24</v>
      </c>
      <c r="E48" s="160">
        <v>1.36</v>
      </c>
      <c r="F48" s="160">
        <v>16.88</v>
      </c>
      <c r="G48" s="160">
        <v>88.8</v>
      </c>
      <c r="H48" s="160">
        <v>0.04</v>
      </c>
      <c r="I48" s="160">
        <v>0</v>
      </c>
      <c r="J48" s="160">
        <v>0</v>
      </c>
      <c r="K48" s="160">
        <v>0.36</v>
      </c>
      <c r="L48" s="160">
        <v>9.2</v>
      </c>
      <c r="M48" s="160">
        <v>42.4</v>
      </c>
      <c r="N48" s="160">
        <v>10</v>
      </c>
      <c r="O48" s="160">
        <v>1.24</v>
      </c>
      <c r="P48" s="16"/>
    </row>
    <row r="49" spans="1:16" s="182" customFormat="1" ht="12.75">
      <c r="A49" s="208"/>
      <c r="B49" s="208" t="s">
        <v>219</v>
      </c>
      <c r="C49" s="199">
        <v>100</v>
      </c>
      <c r="D49" s="199">
        <v>0.4</v>
      </c>
      <c r="E49" s="199">
        <v>0.4</v>
      </c>
      <c r="F49" s="199">
        <v>9.6</v>
      </c>
      <c r="G49" s="199">
        <v>47</v>
      </c>
      <c r="H49" s="199">
        <v>0.03</v>
      </c>
      <c r="I49" s="199">
        <v>10</v>
      </c>
      <c r="J49" s="199">
        <v>0</v>
      </c>
      <c r="K49" s="199">
        <v>0.2</v>
      </c>
      <c r="L49" s="199">
        <v>16</v>
      </c>
      <c r="M49" s="199">
        <v>11</v>
      </c>
      <c r="N49" s="199">
        <v>9</v>
      </c>
      <c r="O49" s="199">
        <v>2.2</v>
      </c>
      <c r="P49" s="220"/>
    </row>
    <row r="50" spans="1:16" s="182" customFormat="1" ht="12.75" hidden="1">
      <c r="A50" s="221"/>
      <c r="B50" s="222"/>
      <c r="C50" s="223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20"/>
    </row>
    <row r="51" spans="1:16" s="10" customFormat="1" ht="12.75">
      <c r="A51" s="173"/>
      <c r="B51" s="174" t="s">
        <v>25</v>
      </c>
      <c r="C51" s="175">
        <f>SUM(C45:C50)</f>
        <v>625</v>
      </c>
      <c r="D51" s="176">
        <f>SUM(D45:D50)</f>
        <v>22.15</v>
      </c>
      <c r="E51" s="176">
        <f>SUM(E45:E50)</f>
        <v>19.86</v>
      </c>
      <c r="F51" s="176">
        <f>SUM(F45:F50)</f>
        <v>69.78</v>
      </c>
      <c r="G51" s="176">
        <f>SUM(G45:G50)</f>
        <v>564.55</v>
      </c>
      <c r="H51" s="176">
        <f>SUM(H45:H50)</f>
        <v>0.19</v>
      </c>
      <c r="I51" s="176">
        <f>SUM(I45:I50)</f>
        <v>14.399999999999999</v>
      </c>
      <c r="J51" s="176">
        <f>SUM(J45:J50)</f>
        <v>0.11099999999999999</v>
      </c>
      <c r="K51" s="176">
        <f>SUM(K45:K50)</f>
        <v>1.07</v>
      </c>
      <c r="L51" s="176">
        <f>SUM(L45:L50)</f>
        <v>305.42</v>
      </c>
      <c r="M51" s="176">
        <f>SUM(M45:M50)</f>
        <v>285.57</v>
      </c>
      <c r="N51" s="176">
        <f>SUM(N45:N50)</f>
        <v>77.2</v>
      </c>
      <c r="O51" s="176">
        <f>SUM(O45:O50)</f>
        <v>5.3500000000000005</v>
      </c>
      <c r="P51" s="16"/>
    </row>
    <row r="52" spans="1:16" s="10" customFormat="1" ht="12.75" customHeight="1">
      <c r="A52" s="19" t="s">
        <v>26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6"/>
    </row>
    <row r="53" spans="1:16" s="10" customFormat="1" ht="25.5">
      <c r="A53" s="156"/>
      <c r="B53" s="162" t="s">
        <v>278</v>
      </c>
      <c r="C53" s="160">
        <v>80</v>
      </c>
      <c r="D53" s="160">
        <v>0.69</v>
      </c>
      <c r="E53" s="160">
        <v>4.18</v>
      </c>
      <c r="F53" s="160">
        <v>6.3</v>
      </c>
      <c r="G53" s="160">
        <v>65.52</v>
      </c>
      <c r="H53" s="160">
        <v>0.04</v>
      </c>
      <c r="I53" s="160">
        <v>5.56</v>
      </c>
      <c r="J53" s="160"/>
      <c r="K53" s="160">
        <v>1.99</v>
      </c>
      <c r="L53" s="160">
        <v>16.95</v>
      </c>
      <c r="M53" s="160">
        <v>27.18</v>
      </c>
      <c r="N53" s="160">
        <v>19.2</v>
      </c>
      <c r="O53" s="160">
        <v>1.06</v>
      </c>
      <c r="P53" s="16"/>
    </row>
    <row r="54" spans="1:16" s="10" customFormat="1" ht="29.25" customHeight="1">
      <c r="A54" s="156">
        <v>82</v>
      </c>
      <c r="B54" s="162" t="s">
        <v>175</v>
      </c>
      <c r="C54" s="160">
        <v>250</v>
      </c>
      <c r="D54" s="160">
        <v>2.7</v>
      </c>
      <c r="E54" s="160">
        <v>5.2</v>
      </c>
      <c r="F54" s="160">
        <v>11.9</v>
      </c>
      <c r="G54" s="160">
        <v>92</v>
      </c>
      <c r="H54" s="160">
        <v>0.05</v>
      </c>
      <c r="I54" s="160">
        <v>0.94</v>
      </c>
      <c r="J54" s="160">
        <v>0.02</v>
      </c>
      <c r="K54" s="160">
        <v>0</v>
      </c>
      <c r="L54" s="160">
        <v>49.73</v>
      </c>
      <c r="M54" s="160">
        <v>104.5</v>
      </c>
      <c r="N54" s="160">
        <v>22.1</v>
      </c>
      <c r="O54" s="160">
        <v>0.8</v>
      </c>
      <c r="P54" s="16"/>
    </row>
    <row r="55" spans="1:16" s="10" customFormat="1" ht="17.25" customHeight="1">
      <c r="A55" s="156">
        <v>232</v>
      </c>
      <c r="B55" s="162" t="s">
        <v>279</v>
      </c>
      <c r="C55" s="160">
        <v>105</v>
      </c>
      <c r="D55" s="160">
        <v>17.64</v>
      </c>
      <c r="E55" s="160">
        <v>8.9</v>
      </c>
      <c r="F55" s="160">
        <v>7.31</v>
      </c>
      <c r="G55" s="160">
        <v>179.9</v>
      </c>
      <c r="H55" s="160">
        <v>0.08</v>
      </c>
      <c r="I55" s="160"/>
      <c r="J55" s="160">
        <v>0.03</v>
      </c>
      <c r="K55" s="160"/>
      <c r="L55" s="160">
        <v>18</v>
      </c>
      <c r="M55" s="160">
        <v>186.01</v>
      </c>
      <c r="N55" s="160">
        <v>25.01</v>
      </c>
      <c r="O55" s="160">
        <v>2.77</v>
      </c>
      <c r="P55" s="16"/>
    </row>
    <row r="56" spans="1:16" s="10" customFormat="1" ht="38.25" customHeight="1">
      <c r="A56" s="156">
        <v>345</v>
      </c>
      <c r="B56" s="162" t="s">
        <v>280</v>
      </c>
      <c r="C56" s="160">
        <v>200</v>
      </c>
      <c r="D56" s="160">
        <v>0.52</v>
      </c>
      <c r="E56" s="160">
        <v>0.18</v>
      </c>
      <c r="F56" s="160">
        <v>6.86</v>
      </c>
      <c r="G56" s="160">
        <v>60.66</v>
      </c>
      <c r="H56" s="160">
        <v>0.02</v>
      </c>
      <c r="I56" s="160">
        <v>17.6</v>
      </c>
      <c r="J56" s="160">
        <v>0</v>
      </c>
      <c r="K56" s="160">
        <v>0.38</v>
      </c>
      <c r="L56" s="160">
        <v>23.4</v>
      </c>
      <c r="M56" s="160">
        <v>23.4</v>
      </c>
      <c r="N56" s="160">
        <v>17</v>
      </c>
      <c r="O56" s="160">
        <v>0.6</v>
      </c>
      <c r="P56" s="16"/>
    </row>
    <row r="57" spans="1:16" s="10" customFormat="1" ht="17.25" customHeight="1">
      <c r="A57" s="157"/>
      <c r="B57" s="162" t="s">
        <v>34</v>
      </c>
      <c r="C57" s="160">
        <v>40</v>
      </c>
      <c r="D57" s="160">
        <v>3.24</v>
      </c>
      <c r="E57" s="160">
        <v>1.36</v>
      </c>
      <c r="F57" s="160">
        <v>16.88</v>
      </c>
      <c r="G57" s="160">
        <v>88.8</v>
      </c>
      <c r="H57" s="160">
        <v>0.04</v>
      </c>
      <c r="I57" s="160">
        <v>0</v>
      </c>
      <c r="J57" s="160">
        <v>0</v>
      </c>
      <c r="K57" s="160">
        <v>0.36</v>
      </c>
      <c r="L57" s="160">
        <v>9.2</v>
      </c>
      <c r="M57" s="160">
        <v>42.4</v>
      </c>
      <c r="N57" s="160">
        <v>10</v>
      </c>
      <c r="O57" s="160">
        <v>1.24</v>
      </c>
      <c r="P57" s="16"/>
    </row>
    <row r="58" spans="1:16" s="10" customFormat="1" ht="12.75" hidden="1">
      <c r="A58" s="177"/>
      <c r="B58" s="178"/>
      <c r="C58" s="179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6"/>
    </row>
    <row r="59" spans="1:16" s="10" customFormat="1" ht="16.5" customHeight="1" hidden="1">
      <c r="A59" s="28"/>
      <c r="B59" s="7"/>
      <c r="C59" s="28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16"/>
    </row>
    <row r="60" spans="1:16" s="10" customFormat="1" ht="12.75">
      <c r="A60" s="29"/>
      <c r="B60" s="30" t="s">
        <v>35</v>
      </c>
      <c r="C60" s="31">
        <f>SUM(C53:C59)</f>
        <v>675</v>
      </c>
      <c r="D60" s="18">
        <f>SUM(D53:D59)</f>
        <v>24.790000000000003</v>
      </c>
      <c r="E60" s="18">
        <f>SUM(E53:E59)</f>
        <v>19.82</v>
      </c>
      <c r="F60" s="18">
        <f>SUM(F53:F59)</f>
        <v>49.25</v>
      </c>
      <c r="G60" s="18">
        <f>SUM(G53:G59)</f>
        <v>486.87999999999994</v>
      </c>
      <c r="H60" s="18">
        <f>SUM(H53:H59)</f>
        <v>0.23</v>
      </c>
      <c r="I60" s="18">
        <f>SUM(I53:I59)</f>
        <v>24.1</v>
      </c>
      <c r="J60" s="18">
        <f>SUM(J53:J59)</f>
        <v>0.05</v>
      </c>
      <c r="K60" s="18">
        <f>SUM(K53:K59)</f>
        <v>2.73</v>
      </c>
      <c r="L60" s="18">
        <f>SUM(L53:L59)</f>
        <v>117.28</v>
      </c>
      <c r="M60" s="18">
        <f>SUM(M53:M59)</f>
        <v>383.48999999999995</v>
      </c>
      <c r="N60" s="18">
        <f>SUM(N53:N59)</f>
        <v>93.31</v>
      </c>
      <c r="O60" s="18">
        <f>SUM(O53:O59)</f>
        <v>6.470000000000001</v>
      </c>
      <c r="P60" s="16"/>
    </row>
    <row r="61" spans="1:16" s="10" customFormat="1" ht="12.75">
      <c r="A61" s="32"/>
      <c r="B61" s="32" t="s">
        <v>63</v>
      </c>
      <c r="C61" s="51">
        <f>C60+C51</f>
        <v>1300</v>
      </c>
      <c r="D61" s="34">
        <f>D60+D51</f>
        <v>46.94</v>
      </c>
      <c r="E61" s="34">
        <f>E60+E51</f>
        <v>39.68</v>
      </c>
      <c r="F61" s="34">
        <f>F60+F51</f>
        <v>119.03</v>
      </c>
      <c r="G61" s="34">
        <f>G60+G51</f>
        <v>1051.4299999999998</v>
      </c>
      <c r="H61" s="34">
        <f>H60+H51</f>
        <v>0.42000000000000004</v>
      </c>
      <c r="I61" s="34">
        <f>I60+I51</f>
        <v>38.5</v>
      </c>
      <c r="J61" s="34">
        <f>J60+J51</f>
        <v>0.16099999999999998</v>
      </c>
      <c r="K61" s="34">
        <f>K60+K51</f>
        <v>3.8</v>
      </c>
      <c r="L61" s="34">
        <f>L60+L51</f>
        <v>422.70000000000005</v>
      </c>
      <c r="M61" s="34">
        <f>M60+M51</f>
        <v>669.06</v>
      </c>
      <c r="N61" s="34">
        <f>N60+N51</f>
        <v>170.51</v>
      </c>
      <c r="O61" s="34">
        <f>O60+O51</f>
        <v>11.82</v>
      </c>
      <c r="P61" s="16"/>
    </row>
    <row r="62" spans="1:16" s="10" customFormat="1" ht="13.5" customHeight="1">
      <c r="A62" s="35" t="s">
        <v>64</v>
      </c>
      <c r="B62" s="35"/>
      <c r="C62" s="35"/>
      <c r="D62" s="35"/>
      <c r="E62" s="35"/>
      <c r="F62" s="35"/>
      <c r="G62" s="35"/>
      <c r="H62" s="36"/>
      <c r="I62" s="36"/>
      <c r="J62" s="36"/>
      <c r="K62" s="36"/>
      <c r="L62" s="36"/>
      <c r="M62" s="36"/>
      <c r="N62" s="36"/>
      <c r="O62" s="36"/>
      <c r="P62" s="16"/>
    </row>
    <row r="63" spans="1:16" s="10" customFormat="1" ht="12.75" customHeight="1">
      <c r="A63" s="19" t="s">
        <v>19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6"/>
    </row>
    <row r="64" spans="1:16" s="10" customFormat="1" ht="38.25">
      <c r="A64" s="156">
        <v>282</v>
      </c>
      <c r="B64" s="157" t="s">
        <v>281</v>
      </c>
      <c r="C64" s="160">
        <v>80</v>
      </c>
      <c r="D64" s="160">
        <v>13.59</v>
      </c>
      <c r="E64" s="160">
        <v>16.41</v>
      </c>
      <c r="F64" s="160">
        <v>5.56</v>
      </c>
      <c r="G64" s="160">
        <v>224.23</v>
      </c>
      <c r="H64" s="160">
        <v>0.8</v>
      </c>
      <c r="I64" s="160">
        <v>1.41</v>
      </c>
      <c r="J64" s="160">
        <v>0.44</v>
      </c>
      <c r="K64" s="160">
        <v>1.21</v>
      </c>
      <c r="L64" s="160">
        <v>137.62</v>
      </c>
      <c r="M64" s="160">
        <v>314.52</v>
      </c>
      <c r="N64" s="160">
        <v>37.93</v>
      </c>
      <c r="O64" s="160">
        <v>3.8</v>
      </c>
      <c r="P64" s="16"/>
    </row>
    <row r="65" spans="1:16" s="10" customFormat="1" ht="12.75">
      <c r="A65" s="218"/>
      <c r="B65" s="162" t="s">
        <v>185</v>
      </c>
      <c r="C65" s="160">
        <v>150</v>
      </c>
      <c r="D65" s="160">
        <v>1.95</v>
      </c>
      <c r="E65" s="160">
        <v>5.15</v>
      </c>
      <c r="F65" s="160">
        <v>10.8</v>
      </c>
      <c r="G65" s="160">
        <v>97.35</v>
      </c>
      <c r="H65" s="160">
        <v>0.09</v>
      </c>
      <c r="I65" s="160">
        <v>7.5</v>
      </c>
      <c r="J65" s="160">
        <v>0.01</v>
      </c>
      <c r="K65" s="160">
        <v>0.2</v>
      </c>
      <c r="L65" s="160">
        <v>76.5</v>
      </c>
      <c r="M65" s="160">
        <v>82.5</v>
      </c>
      <c r="N65" s="160">
        <v>57</v>
      </c>
      <c r="O65" s="160">
        <v>1.05</v>
      </c>
      <c r="P65" s="16"/>
    </row>
    <row r="66" spans="1:16" s="54" customFormat="1" ht="13.5" customHeight="1">
      <c r="A66" s="156">
        <v>376</v>
      </c>
      <c r="B66" s="157" t="s">
        <v>282</v>
      </c>
      <c r="C66" s="160">
        <v>200</v>
      </c>
      <c r="D66" s="160">
        <v>0.07</v>
      </c>
      <c r="E66" s="160">
        <v>0.02</v>
      </c>
      <c r="F66" s="160">
        <v>15</v>
      </c>
      <c r="G66" s="160">
        <v>60.46</v>
      </c>
      <c r="H66" s="160">
        <v>0</v>
      </c>
      <c r="I66" s="160">
        <v>0.03</v>
      </c>
      <c r="J66" s="160">
        <v>0</v>
      </c>
      <c r="K66" s="160">
        <v>0</v>
      </c>
      <c r="L66" s="160">
        <v>11.1</v>
      </c>
      <c r="M66" s="160">
        <v>2.8</v>
      </c>
      <c r="N66" s="160">
        <v>1.4</v>
      </c>
      <c r="O66" s="160">
        <v>0.28</v>
      </c>
      <c r="P66" s="16"/>
    </row>
    <row r="67" spans="1:16" s="10" customFormat="1" ht="17.25" customHeight="1">
      <c r="A67" s="157"/>
      <c r="B67" s="162" t="s">
        <v>34</v>
      </c>
      <c r="C67" s="160">
        <v>40</v>
      </c>
      <c r="D67" s="160">
        <v>3.24</v>
      </c>
      <c r="E67" s="160">
        <v>1.36</v>
      </c>
      <c r="F67" s="160">
        <v>16.88</v>
      </c>
      <c r="G67" s="160">
        <v>88.8</v>
      </c>
      <c r="H67" s="160">
        <v>0.04</v>
      </c>
      <c r="I67" s="160">
        <v>0</v>
      </c>
      <c r="J67" s="160">
        <v>0</v>
      </c>
      <c r="K67" s="160">
        <v>0.36</v>
      </c>
      <c r="L67" s="160">
        <v>9.2</v>
      </c>
      <c r="M67" s="160">
        <v>42.4</v>
      </c>
      <c r="N67" s="160">
        <v>10</v>
      </c>
      <c r="O67" s="160">
        <v>1.24</v>
      </c>
      <c r="P67" s="16"/>
    </row>
    <row r="68" spans="1:16" s="10" customFormat="1" ht="12.75" hidden="1">
      <c r="A68" s="179"/>
      <c r="B68" s="178"/>
      <c r="C68" s="179"/>
      <c r="D68" s="181"/>
      <c r="E68" s="181"/>
      <c r="F68" s="181"/>
      <c r="G68" s="181"/>
      <c r="H68" s="181"/>
      <c r="I68" s="181"/>
      <c r="J68" s="177"/>
      <c r="K68" s="181"/>
      <c r="L68" s="181"/>
      <c r="M68" s="181"/>
      <c r="N68" s="181"/>
      <c r="O68" s="181"/>
      <c r="P68" s="16"/>
    </row>
    <row r="69" spans="1:15" s="16" customFormat="1" ht="12.75" hidden="1">
      <c r="A69" s="43"/>
      <c r="B69" s="13"/>
      <c r="C69" s="14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</row>
    <row r="70" spans="1:15" s="16" customFormat="1" ht="12.75">
      <c r="A70" s="55"/>
      <c r="B70" s="56" t="s">
        <v>25</v>
      </c>
      <c r="C70" s="57">
        <f>SUM(C64:C69)</f>
        <v>470</v>
      </c>
      <c r="D70" s="58">
        <f>SUM(D64:D69)</f>
        <v>18.85</v>
      </c>
      <c r="E70" s="58">
        <f>SUM(E64:E69)</f>
        <v>22.94</v>
      </c>
      <c r="F70" s="58">
        <f>SUM(F64:F69)</f>
        <v>48.24</v>
      </c>
      <c r="G70" s="58">
        <f>SUM(G64:G69)</f>
        <v>470.84000000000003</v>
      </c>
      <c r="H70" s="58">
        <f>SUM(H64:H69)</f>
        <v>0.93</v>
      </c>
      <c r="I70" s="58">
        <f>SUM(I64:I69)</f>
        <v>8.94</v>
      </c>
      <c r="J70" s="58">
        <f>SUM(J64:J69)</f>
        <v>0.45</v>
      </c>
      <c r="K70" s="58">
        <f>SUM(K64:K69)</f>
        <v>1.77</v>
      </c>
      <c r="L70" s="58">
        <f>SUM(L64:L69)</f>
        <v>234.42000000000002</v>
      </c>
      <c r="M70" s="58">
        <f>SUM(M64:M69)</f>
        <v>442.21999999999997</v>
      </c>
      <c r="N70" s="58">
        <f>SUM(N64:N69)</f>
        <v>106.33000000000001</v>
      </c>
      <c r="O70" s="58">
        <f>SUM(O64:O69)</f>
        <v>6.37</v>
      </c>
    </row>
    <row r="71" spans="1:16" s="10" customFormat="1" ht="12.75" customHeight="1">
      <c r="A71" s="19" t="s">
        <v>26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6"/>
    </row>
    <row r="72" spans="1:16" s="10" customFormat="1" ht="25.5">
      <c r="A72" s="172"/>
      <c r="B72" s="162" t="s">
        <v>238</v>
      </c>
      <c r="C72" s="160">
        <v>60</v>
      </c>
      <c r="D72" s="160">
        <v>1</v>
      </c>
      <c r="E72" s="160">
        <v>3.1</v>
      </c>
      <c r="F72" s="160">
        <v>5.3</v>
      </c>
      <c r="G72" s="160">
        <v>70</v>
      </c>
      <c r="H72" s="160">
        <v>0.06</v>
      </c>
      <c r="I72" s="160">
        <v>7.95</v>
      </c>
      <c r="J72" s="160">
        <v>0</v>
      </c>
      <c r="K72" s="160">
        <v>0</v>
      </c>
      <c r="L72" s="160">
        <v>20.13</v>
      </c>
      <c r="M72" s="160">
        <v>28.1</v>
      </c>
      <c r="N72" s="160">
        <v>11.7</v>
      </c>
      <c r="O72" s="160">
        <v>0.53</v>
      </c>
      <c r="P72" s="16"/>
    </row>
    <row r="73" spans="1:16" s="10" customFormat="1" ht="29.25" customHeight="1">
      <c r="A73" s="172"/>
      <c r="B73" s="162" t="s">
        <v>180</v>
      </c>
      <c r="C73" s="160">
        <v>250</v>
      </c>
      <c r="D73" s="160">
        <v>1.9</v>
      </c>
      <c r="E73" s="160">
        <v>3.4</v>
      </c>
      <c r="F73" s="160">
        <v>12.5</v>
      </c>
      <c r="G73" s="160">
        <v>89</v>
      </c>
      <c r="H73" s="160">
        <v>0</v>
      </c>
      <c r="I73" s="160">
        <v>7.4</v>
      </c>
      <c r="J73" s="160">
        <v>0</v>
      </c>
      <c r="K73" s="160">
        <v>0</v>
      </c>
      <c r="L73" s="160">
        <v>38.3</v>
      </c>
      <c r="M73" s="160">
        <v>17.9</v>
      </c>
      <c r="N73" s="160">
        <v>36.8</v>
      </c>
      <c r="O73" s="160">
        <v>0.5</v>
      </c>
      <c r="P73" s="16"/>
    </row>
    <row r="74" spans="1:16" s="10" customFormat="1" ht="12.75">
      <c r="A74" s="156">
        <v>310</v>
      </c>
      <c r="B74" s="162" t="s">
        <v>246</v>
      </c>
      <c r="C74" s="160">
        <v>150</v>
      </c>
      <c r="D74" s="160">
        <v>3</v>
      </c>
      <c r="E74" s="157">
        <v>0.6</v>
      </c>
      <c r="F74" s="160">
        <v>23.7</v>
      </c>
      <c r="G74" s="160">
        <v>112.2</v>
      </c>
      <c r="H74" s="160">
        <v>0.15</v>
      </c>
      <c r="I74" s="160">
        <v>21.75</v>
      </c>
      <c r="J74" s="160">
        <v>0</v>
      </c>
      <c r="K74" s="160">
        <v>0.15</v>
      </c>
      <c r="L74" s="160">
        <v>20.5</v>
      </c>
      <c r="M74" s="160">
        <v>61</v>
      </c>
      <c r="N74" s="160">
        <v>33</v>
      </c>
      <c r="O74" s="160">
        <v>1.2</v>
      </c>
      <c r="P74" s="16"/>
    </row>
    <row r="75" spans="1:16" s="61" customFormat="1" ht="25.5">
      <c r="A75" s="156">
        <v>229</v>
      </c>
      <c r="B75" s="162" t="s">
        <v>46</v>
      </c>
      <c r="C75" s="160">
        <v>100</v>
      </c>
      <c r="D75" s="160">
        <v>9.75</v>
      </c>
      <c r="E75" s="160">
        <v>4.05</v>
      </c>
      <c r="F75" s="160">
        <v>4.01</v>
      </c>
      <c r="G75" s="160">
        <v>105</v>
      </c>
      <c r="H75" s="160" t="s">
        <v>283</v>
      </c>
      <c r="I75" s="160">
        <v>3.73</v>
      </c>
      <c r="J75" s="160">
        <v>0.006</v>
      </c>
      <c r="K75" s="160">
        <v>2.52</v>
      </c>
      <c r="L75" s="160">
        <v>89.07</v>
      </c>
      <c r="M75" s="160">
        <v>240.19</v>
      </c>
      <c r="N75" s="160">
        <v>48.53</v>
      </c>
      <c r="O75" s="160">
        <v>0.85</v>
      </c>
      <c r="P75" s="16"/>
    </row>
    <row r="76" spans="1:16" s="61" customFormat="1" ht="38.25">
      <c r="A76" s="156">
        <v>388</v>
      </c>
      <c r="B76" s="162" t="s">
        <v>284</v>
      </c>
      <c r="C76" s="160">
        <v>200</v>
      </c>
      <c r="D76" s="160">
        <v>0.7</v>
      </c>
      <c r="E76" s="160">
        <v>0.3</v>
      </c>
      <c r="F76" s="160">
        <v>24.7</v>
      </c>
      <c r="G76" s="160">
        <v>117</v>
      </c>
      <c r="H76" s="160">
        <v>0</v>
      </c>
      <c r="I76" s="160">
        <v>15</v>
      </c>
      <c r="J76" s="160">
        <v>0.003</v>
      </c>
      <c r="K76" s="160">
        <v>0</v>
      </c>
      <c r="L76" s="160">
        <v>19.2</v>
      </c>
      <c r="M76" s="160">
        <v>4.9</v>
      </c>
      <c r="N76" s="160">
        <v>3.1</v>
      </c>
      <c r="O76" s="160">
        <v>0.7</v>
      </c>
      <c r="P76" s="16"/>
    </row>
    <row r="77" spans="1:16" s="10" customFormat="1" ht="17.25" customHeight="1">
      <c r="A77" s="157"/>
      <c r="B77" s="162" t="s">
        <v>34</v>
      </c>
      <c r="C77" s="160">
        <v>40</v>
      </c>
      <c r="D77" s="160">
        <v>3.24</v>
      </c>
      <c r="E77" s="160">
        <v>1.36</v>
      </c>
      <c r="F77" s="160">
        <v>16.88</v>
      </c>
      <c r="G77" s="160">
        <v>88.8</v>
      </c>
      <c r="H77" s="160">
        <v>0.04</v>
      </c>
      <c r="I77" s="160">
        <v>0</v>
      </c>
      <c r="J77" s="160">
        <v>0</v>
      </c>
      <c r="K77" s="160">
        <v>0.36</v>
      </c>
      <c r="L77" s="160">
        <v>9.2</v>
      </c>
      <c r="M77" s="160">
        <v>42.4</v>
      </c>
      <c r="N77" s="160">
        <v>10</v>
      </c>
      <c r="O77" s="160">
        <v>1.24</v>
      </c>
      <c r="P77" s="16"/>
    </row>
    <row r="78" spans="1:16" s="10" customFormat="1" ht="12.75" hidden="1">
      <c r="A78" s="210"/>
      <c r="B78" s="178"/>
      <c r="C78" s="179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6"/>
    </row>
    <row r="79" spans="1:16" s="10" customFormat="1" ht="12.75" hidden="1">
      <c r="A79" s="11"/>
      <c r="B79" s="7"/>
      <c r="C79" s="8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16"/>
    </row>
    <row r="80" spans="1:16" s="10" customFormat="1" ht="20.25" customHeight="1" hidden="1">
      <c r="A80" s="8"/>
      <c r="B80" s="7"/>
      <c r="C80" s="28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16"/>
    </row>
    <row r="81" spans="1:16" s="10" customFormat="1" ht="12.75">
      <c r="A81" s="29"/>
      <c r="B81" s="30" t="s">
        <v>35</v>
      </c>
      <c r="C81" s="31">
        <f>SUM(C72:C80)</f>
        <v>800</v>
      </c>
      <c r="D81" s="18">
        <f>SUM(D72:D80)</f>
        <v>19.59</v>
      </c>
      <c r="E81" s="18">
        <f>SUM(E72:E80)</f>
        <v>12.81</v>
      </c>
      <c r="F81" s="18">
        <f>SUM(F72:F80)</f>
        <v>87.08999999999999</v>
      </c>
      <c r="G81" s="18">
        <f>SUM(G72:G80)</f>
        <v>582</v>
      </c>
      <c r="H81" s="18">
        <f>SUM(H72:H80)</f>
        <v>0.25</v>
      </c>
      <c r="I81" s="18">
        <f>SUM(I72:I80)</f>
        <v>55.83</v>
      </c>
      <c r="J81" s="18">
        <f>SUM(J72:J80)</f>
        <v>0.009000000000000001</v>
      </c>
      <c r="K81" s="18">
        <f>SUM(K72:K80)</f>
        <v>3.03</v>
      </c>
      <c r="L81" s="18">
        <f>SUM(L72:L80)</f>
        <v>196.39999999999998</v>
      </c>
      <c r="M81" s="18">
        <f>SUM(M72:M80)</f>
        <v>394.49</v>
      </c>
      <c r="N81" s="18">
        <f>SUM(N72:N80)</f>
        <v>143.13</v>
      </c>
      <c r="O81" s="18">
        <f>SUM(O72:O80)</f>
        <v>5.0200000000000005</v>
      </c>
      <c r="P81" s="16"/>
    </row>
    <row r="82" spans="1:16" s="10" customFormat="1" ht="12.75">
      <c r="A82" s="32"/>
      <c r="B82" s="32" t="s">
        <v>77</v>
      </c>
      <c r="C82" s="51">
        <f>C81+C70</f>
        <v>1270</v>
      </c>
      <c r="D82" s="34">
        <f>D81+D70</f>
        <v>38.44</v>
      </c>
      <c r="E82" s="34">
        <f>E81+E70</f>
        <v>35.75</v>
      </c>
      <c r="F82" s="34">
        <f>F81+F70</f>
        <v>135.32999999999998</v>
      </c>
      <c r="G82" s="34">
        <f>G81+G70</f>
        <v>1052.8400000000001</v>
      </c>
      <c r="H82" s="34">
        <f>H81+H70</f>
        <v>1.1800000000000002</v>
      </c>
      <c r="I82" s="34">
        <f>I81+I70</f>
        <v>64.77</v>
      </c>
      <c r="J82" s="34">
        <f>J81+J70</f>
        <v>0.459</v>
      </c>
      <c r="K82" s="34">
        <f>K81+K70</f>
        <v>4.8</v>
      </c>
      <c r="L82" s="34">
        <f>L81+L70</f>
        <v>430.82</v>
      </c>
      <c r="M82" s="34">
        <f>M81+M70</f>
        <v>836.71</v>
      </c>
      <c r="N82" s="34">
        <f>N81+N70</f>
        <v>249.46</v>
      </c>
      <c r="O82" s="34">
        <f>O81+O70</f>
        <v>11.39</v>
      </c>
      <c r="P82" s="16"/>
    </row>
    <row r="83" spans="1:16" s="10" customFormat="1" ht="12.75" customHeight="1">
      <c r="A83" s="35" t="s">
        <v>78</v>
      </c>
      <c r="B83" s="35"/>
      <c r="C83" s="35"/>
      <c r="D83" s="35"/>
      <c r="E83" s="35"/>
      <c r="F83" s="35"/>
      <c r="G83" s="35"/>
      <c r="H83" s="36"/>
      <c r="I83" s="36"/>
      <c r="J83" s="36"/>
      <c r="K83" s="36"/>
      <c r="L83" s="36"/>
      <c r="M83" s="36"/>
      <c r="N83" s="36"/>
      <c r="O83" s="36"/>
      <c r="P83" s="16"/>
    </row>
    <row r="84" spans="1:16" s="10" customFormat="1" ht="12.75" customHeight="1">
      <c r="A84" s="19" t="s">
        <v>19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6"/>
    </row>
    <row r="85" spans="1:16" s="10" customFormat="1" ht="25.5">
      <c r="A85" s="156">
        <v>316</v>
      </c>
      <c r="B85" s="157" t="s">
        <v>285</v>
      </c>
      <c r="C85" s="160">
        <v>150</v>
      </c>
      <c r="D85" s="160">
        <v>4.82</v>
      </c>
      <c r="E85" s="160">
        <v>5.43</v>
      </c>
      <c r="F85" s="160">
        <v>30.9</v>
      </c>
      <c r="G85" s="160">
        <v>191.75</v>
      </c>
      <c r="H85" s="160">
        <v>0.17</v>
      </c>
      <c r="I85" s="160">
        <v>6.45</v>
      </c>
      <c r="J85" s="160">
        <v>0.61</v>
      </c>
      <c r="K85" s="160">
        <v>2.7</v>
      </c>
      <c r="L85" s="160">
        <v>95.1</v>
      </c>
      <c r="M85" s="160">
        <v>178.95</v>
      </c>
      <c r="N85" s="160">
        <v>123.45</v>
      </c>
      <c r="O85" s="160">
        <v>24.45</v>
      </c>
      <c r="P85" s="16"/>
    </row>
    <row r="86" spans="1:16" s="10" customFormat="1" ht="25.5">
      <c r="A86" s="156" t="s">
        <v>186</v>
      </c>
      <c r="B86" s="162" t="s">
        <v>187</v>
      </c>
      <c r="C86" s="160">
        <v>80</v>
      </c>
      <c r="D86" s="160">
        <v>8.27</v>
      </c>
      <c r="E86" s="160">
        <v>9.02</v>
      </c>
      <c r="F86" s="160">
        <v>8.79</v>
      </c>
      <c r="G86" s="160">
        <v>131</v>
      </c>
      <c r="H86" s="160">
        <v>0.04</v>
      </c>
      <c r="I86" s="160">
        <v>0.18</v>
      </c>
      <c r="J86" s="160">
        <v>0.013</v>
      </c>
      <c r="K86" s="160">
        <v>1.8</v>
      </c>
      <c r="L86" s="160">
        <v>28.56</v>
      </c>
      <c r="M86" s="160">
        <v>79.71</v>
      </c>
      <c r="N86" s="160">
        <v>25.47</v>
      </c>
      <c r="O86" s="160">
        <v>1.45</v>
      </c>
      <c r="P86" s="16"/>
    </row>
    <row r="87" spans="1:16" s="10" customFormat="1" ht="25.5">
      <c r="A87" s="156">
        <v>379</v>
      </c>
      <c r="B87" s="162" t="s">
        <v>271</v>
      </c>
      <c r="C87" s="160">
        <v>200</v>
      </c>
      <c r="D87" s="160">
        <v>3.17</v>
      </c>
      <c r="E87" s="160">
        <v>2.68</v>
      </c>
      <c r="F87" s="160">
        <v>1.9</v>
      </c>
      <c r="G87" s="160">
        <v>100.6</v>
      </c>
      <c r="H87" s="160">
        <v>0.04</v>
      </c>
      <c r="I87" s="160">
        <v>1.3</v>
      </c>
      <c r="J87" s="160">
        <v>0.02</v>
      </c>
      <c r="K87" s="160">
        <v>0</v>
      </c>
      <c r="L87" s="160">
        <v>125.78</v>
      </c>
      <c r="M87" s="160">
        <v>90</v>
      </c>
      <c r="N87" s="160">
        <v>14</v>
      </c>
      <c r="O87" s="160">
        <v>0.1</v>
      </c>
      <c r="P87" s="16"/>
    </row>
    <row r="88" spans="1:16" s="10" customFormat="1" ht="17.25" customHeight="1">
      <c r="A88" s="157"/>
      <c r="B88" s="162" t="s">
        <v>34</v>
      </c>
      <c r="C88" s="160">
        <v>40</v>
      </c>
      <c r="D88" s="160">
        <v>3.24</v>
      </c>
      <c r="E88" s="160">
        <v>1.36</v>
      </c>
      <c r="F88" s="160">
        <v>16.88</v>
      </c>
      <c r="G88" s="160">
        <v>88.8</v>
      </c>
      <c r="H88" s="160">
        <v>0.04</v>
      </c>
      <c r="I88" s="160">
        <v>0</v>
      </c>
      <c r="J88" s="160">
        <v>0</v>
      </c>
      <c r="K88" s="160">
        <v>0.36</v>
      </c>
      <c r="L88" s="160">
        <v>9.2</v>
      </c>
      <c r="M88" s="160">
        <v>42.4</v>
      </c>
      <c r="N88" s="160">
        <v>10</v>
      </c>
      <c r="O88" s="160">
        <v>1.24</v>
      </c>
      <c r="P88" s="16"/>
    </row>
    <row r="89" spans="1:16" s="10" customFormat="1" ht="12.75" hidden="1">
      <c r="A89" s="177"/>
      <c r="B89" s="178"/>
      <c r="C89" s="179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6"/>
    </row>
    <row r="90" spans="1:15" s="16" customFormat="1" ht="12.75" hidden="1">
      <c r="A90" s="65"/>
      <c r="B90" s="13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</row>
    <row r="91" spans="1:15" s="16" customFormat="1" ht="12.75">
      <c r="A91" s="55"/>
      <c r="B91" s="56" t="s">
        <v>25</v>
      </c>
      <c r="C91" s="57">
        <f>SUM(C85:C90)</f>
        <v>470</v>
      </c>
      <c r="D91" s="58">
        <f>SUM(D85:D90)</f>
        <v>19.5</v>
      </c>
      <c r="E91" s="58">
        <f>SUM(E85:E90)</f>
        <v>18.49</v>
      </c>
      <c r="F91" s="58">
        <f>SUM(F85:F90)</f>
        <v>58.47</v>
      </c>
      <c r="G91" s="58">
        <f>SUM(G85:G90)</f>
        <v>512.15</v>
      </c>
      <c r="H91" s="58">
        <f>SUM(H85:H90)</f>
        <v>0.29000000000000004</v>
      </c>
      <c r="I91" s="58">
        <f>SUM(I85:I90)</f>
        <v>7.93</v>
      </c>
      <c r="J91" s="58">
        <f>SUM(J85:J90)</f>
        <v>0.643</v>
      </c>
      <c r="K91" s="58">
        <f>SUM(K85:K90)</f>
        <v>4.86</v>
      </c>
      <c r="L91" s="58">
        <f>SUM(L85:L90)</f>
        <v>258.64</v>
      </c>
      <c r="M91" s="58">
        <f>SUM(M85:M90)</f>
        <v>391.05999999999995</v>
      </c>
      <c r="N91" s="58">
        <f>SUM(N85:N90)</f>
        <v>172.92000000000002</v>
      </c>
      <c r="O91" s="58">
        <f>SUM(O85:O90)</f>
        <v>27.24</v>
      </c>
    </row>
    <row r="92" spans="1:16" s="10" customFormat="1" ht="12.75" customHeight="1">
      <c r="A92" s="19" t="s">
        <v>26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6"/>
    </row>
    <row r="93" spans="1:16" s="10" customFormat="1" ht="25.5">
      <c r="A93" s="156">
        <v>52</v>
      </c>
      <c r="B93" s="162" t="s">
        <v>250</v>
      </c>
      <c r="C93" s="160">
        <v>65</v>
      </c>
      <c r="D93" s="160">
        <v>0.8</v>
      </c>
      <c r="E93" s="160">
        <v>5.4</v>
      </c>
      <c r="F93" s="160">
        <v>5.5</v>
      </c>
      <c r="G93" s="160">
        <v>73</v>
      </c>
      <c r="H93" s="160">
        <v>0.1</v>
      </c>
      <c r="I93" s="160">
        <v>3.58</v>
      </c>
      <c r="J93" s="160">
        <v>0</v>
      </c>
      <c r="K93" s="160">
        <v>0</v>
      </c>
      <c r="L93" s="160">
        <v>174.2</v>
      </c>
      <c r="M93" s="160">
        <v>102.5</v>
      </c>
      <c r="N93" s="160">
        <v>19.06</v>
      </c>
      <c r="O93" s="160">
        <v>0.9</v>
      </c>
      <c r="P93" s="16"/>
    </row>
    <row r="94" spans="1:16" s="10" customFormat="1" ht="12.75">
      <c r="A94" s="156">
        <v>88</v>
      </c>
      <c r="B94" s="162" t="s">
        <v>286</v>
      </c>
      <c r="C94" s="160">
        <v>250</v>
      </c>
      <c r="D94" s="160">
        <v>1.8</v>
      </c>
      <c r="E94" s="160">
        <v>4.98</v>
      </c>
      <c r="F94" s="160">
        <v>8.13</v>
      </c>
      <c r="G94" s="160">
        <v>84.48</v>
      </c>
      <c r="H94" s="160">
        <v>0.08</v>
      </c>
      <c r="I94" s="160">
        <v>18.48</v>
      </c>
      <c r="J94" s="160">
        <v>0</v>
      </c>
      <c r="K94" s="160">
        <v>1.38</v>
      </c>
      <c r="L94" s="160">
        <v>122.93</v>
      </c>
      <c r="M94" s="160">
        <v>47.43</v>
      </c>
      <c r="N94" s="160">
        <v>21.2</v>
      </c>
      <c r="O94" s="160">
        <v>0.83</v>
      </c>
      <c r="P94" s="16"/>
    </row>
    <row r="95" spans="1:16" s="10" customFormat="1" ht="24.75" customHeight="1">
      <c r="A95" s="156">
        <v>295</v>
      </c>
      <c r="B95" s="162" t="s">
        <v>287</v>
      </c>
      <c r="C95" s="160">
        <v>80</v>
      </c>
      <c r="D95" s="160">
        <v>12.16</v>
      </c>
      <c r="E95" s="160">
        <v>9.88</v>
      </c>
      <c r="F95" s="160">
        <v>10.8</v>
      </c>
      <c r="G95" s="160">
        <v>189.76</v>
      </c>
      <c r="H95" s="160">
        <v>0.06</v>
      </c>
      <c r="I95" s="160">
        <v>0.16</v>
      </c>
      <c r="J95" s="160">
        <v>0.16</v>
      </c>
      <c r="K95" s="160">
        <v>0.3</v>
      </c>
      <c r="L95" s="160">
        <v>35.2</v>
      </c>
      <c r="M95" s="160">
        <v>176.8</v>
      </c>
      <c r="N95" s="160">
        <v>24.8</v>
      </c>
      <c r="O95" s="160">
        <v>1.76</v>
      </c>
      <c r="P95" s="16"/>
    </row>
    <row r="96" spans="1:16" s="10" customFormat="1" ht="12.75">
      <c r="A96" s="156">
        <v>310</v>
      </c>
      <c r="B96" s="162" t="s">
        <v>246</v>
      </c>
      <c r="C96" s="160">
        <v>150</v>
      </c>
      <c r="D96" s="160">
        <v>3</v>
      </c>
      <c r="E96" s="160">
        <v>0.6</v>
      </c>
      <c r="F96" s="160">
        <v>23.7</v>
      </c>
      <c r="G96" s="160">
        <v>112.2</v>
      </c>
      <c r="H96" s="160">
        <v>0.15</v>
      </c>
      <c r="I96" s="160">
        <v>21.75</v>
      </c>
      <c r="J96" s="160">
        <v>0</v>
      </c>
      <c r="K96" s="160">
        <v>0.15</v>
      </c>
      <c r="L96" s="160">
        <v>20.5</v>
      </c>
      <c r="M96" s="160">
        <v>61</v>
      </c>
      <c r="N96" s="160">
        <v>33</v>
      </c>
      <c r="O96" s="160">
        <v>1.2</v>
      </c>
      <c r="P96" s="16"/>
    </row>
    <row r="97" spans="1:16" s="10" customFormat="1" ht="12.75">
      <c r="A97" s="219"/>
      <c r="B97" s="157" t="s">
        <v>275</v>
      </c>
      <c r="C97" s="160">
        <v>200</v>
      </c>
      <c r="D97" s="160">
        <v>2</v>
      </c>
      <c r="E97" s="160">
        <v>0.2</v>
      </c>
      <c r="F97" s="160">
        <v>5.8</v>
      </c>
      <c r="G97" s="160">
        <v>36</v>
      </c>
      <c r="H97" s="160">
        <v>0</v>
      </c>
      <c r="I97" s="160">
        <v>59.2</v>
      </c>
      <c r="J97" s="160">
        <v>0</v>
      </c>
      <c r="K97" s="160">
        <v>0</v>
      </c>
      <c r="L97" s="160">
        <v>16</v>
      </c>
      <c r="M97" s="160">
        <v>0</v>
      </c>
      <c r="N97" s="160">
        <v>0</v>
      </c>
      <c r="O97" s="160">
        <v>0.3</v>
      </c>
      <c r="P97" s="16"/>
    </row>
    <row r="98" spans="1:16" s="10" customFormat="1" ht="17.25" customHeight="1">
      <c r="A98" s="157"/>
      <c r="B98" s="162" t="s">
        <v>34</v>
      </c>
      <c r="C98" s="160">
        <v>40</v>
      </c>
      <c r="D98" s="160">
        <v>3.24</v>
      </c>
      <c r="E98" s="160">
        <v>1.36</v>
      </c>
      <c r="F98" s="160">
        <v>16.88</v>
      </c>
      <c r="G98" s="160">
        <v>88.8</v>
      </c>
      <c r="H98" s="160">
        <v>0.04</v>
      </c>
      <c r="I98" s="160">
        <v>0</v>
      </c>
      <c r="J98" s="160">
        <v>0</v>
      </c>
      <c r="K98" s="160">
        <v>0.36</v>
      </c>
      <c r="L98" s="160">
        <v>9.2</v>
      </c>
      <c r="M98" s="160">
        <v>42.4</v>
      </c>
      <c r="N98" s="160">
        <v>10</v>
      </c>
      <c r="O98" s="160">
        <v>1.24</v>
      </c>
      <c r="P98" s="16"/>
    </row>
    <row r="99" spans="1:16" s="10" customFormat="1" ht="12.75" hidden="1">
      <c r="A99" s="184"/>
      <c r="B99" s="185"/>
      <c r="C99" s="184"/>
      <c r="D99" s="180"/>
      <c r="E99" s="180"/>
      <c r="F99" s="180"/>
      <c r="G99" s="180"/>
      <c r="H99" s="180"/>
      <c r="I99" s="186"/>
      <c r="J99" s="186"/>
      <c r="K99" s="180"/>
      <c r="L99" s="180"/>
      <c r="M99" s="180"/>
      <c r="N99" s="180"/>
      <c r="O99" s="180"/>
      <c r="P99" s="16"/>
    </row>
    <row r="100" spans="1:16" s="10" customFormat="1" ht="12.75" hidden="1">
      <c r="A100" s="11"/>
      <c r="B100" s="7"/>
      <c r="C100" s="8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16"/>
    </row>
    <row r="101" spans="1:16" s="10" customFormat="1" ht="14.25" customHeight="1" hidden="1">
      <c r="A101" s="8"/>
      <c r="B101" s="7"/>
      <c r="C101" s="28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16"/>
    </row>
    <row r="102" spans="1:16" s="10" customFormat="1" ht="12.75">
      <c r="A102" s="29"/>
      <c r="B102" s="30" t="s">
        <v>35</v>
      </c>
      <c r="C102" s="31">
        <f>SUM(C93:C101)</f>
        <v>785</v>
      </c>
      <c r="D102" s="18">
        <f>SUM(D93:D101)</f>
        <v>23.000000000000004</v>
      </c>
      <c r="E102" s="18">
        <f>SUM(E93:E101)</f>
        <v>22.42</v>
      </c>
      <c r="F102" s="18">
        <f>SUM(F93:F101)</f>
        <v>70.80999999999999</v>
      </c>
      <c r="G102" s="18">
        <f>SUM(G93:G101)</f>
        <v>584.24</v>
      </c>
      <c r="H102" s="18">
        <f>SUM(H93:H101)</f>
        <v>0.43000000000000005</v>
      </c>
      <c r="I102" s="18">
        <f>SUM(I93:I101)</f>
        <v>103.17</v>
      </c>
      <c r="J102" s="18">
        <f>SUM(J93:J101)</f>
        <v>0.16</v>
      </c>
      <c r="K102" s="18">
        <f>SUM(K93:K101)</f>
        <v>2.19</v>
      </c>
      <c r="L102" s="18">
        <f>SUM(L93:L101)</f>
        <v>378.03</v>
      </c>
      <c r="M102" s="18">
        <f>SUM(M93:M101)</f>
        <v>430.13</v>
      </c>
      <c r="N102" s="18">
        <f>SUM(N93:N101)</f>
        <v>108.06</v>
      </c>
      <c r="O102" s="18">
        <f>SUM(O93:O101)</f>
        <v>6.23</v>
      </c>
      <c r="P102" s="16"/>
    </row>
    <row r="103" spans="1:16" s="10" customFormat="1" ht="12.75">
      <c r="A103" s="32"/>
      <c r="B103" s="32" t="s">
        <v>88</v>
      </c>
      <c r="C103" s="67">
        <f>C102+C91</f>
        <v>1255</v>
      </c>
      <c r="D103" s="34">
        <f>D102+D91</f>
        <v>42.5</v>
      </c>
      <c r="E103" s="34">
        <f>E102+E91</f>
        <v>40.91</v>
      </c>
      <c r="F103" s="34">
        <f>F102+F91</f>
        <v>129.27999999999997</v>
      </c>
      <c r="G103" s="34">
        <f>G102+G91</f>
        <v>1096.3899999999999</v>
      </c>
      <c r="H103" s="34">
        <f>H102+H91</f>
        <v>0.7200000000000001</v>
      </c>
      <c r="I103" s="34">
        <f>I102+I91</f>
        <v>111.1</v>
      </c>
      <c r="J103" s="34">
        <f>J102+J91</f>
        <v>0.803</v>
      </c>
      <c r="K103" s="34">
        <f>K102+K91</f>
        <v>7.050000000000001</v>
      </c>
      <c r="L103" s="34">
        <f>L102+L91</f>
        <v>636.67</v>
      </c>
      <c r="M103" s="34">
        <f>M102+M91</f>
        <v>821.1899999999999</v>
      </c>
      <c r="N103" s="34">
        <f>N102+N91</f>
        <v>280.98</v>
      </c>
      <c r="O103" s="34">
        <f>O102+O91</f>
        <v>33.47</v>
      </c>
      <c r="P103" s="16"/>
    </row>
    <row r="104" spans="1:16" s="10" customFormat="1" ht="12.75" customHeight="1">
      <c r="A104" s="35" t="s">
        <v>89</v>
      </c>
      <c r="B104" s="35"/>
      <c r="C104" s="35"/>
      <c r="D104" s="35"/>
      <c r="E104" s="35"/>
      <c r="F104" s="35"/>
      <c r="G104" s="35"/>
      <c r="H104" s="36"/>
      <c r="I104" s="36"/>
      <c r="J104" s="36"/>
      <c r="K104" s="36"/>
      <c r="L104" s="36"/>
      <c r="M104" s="36"/>
      <c r="N104" s="36"/>
      <c r="O104" s="36"/>
      <c r="P104" s="16"/>
    </row>
    <row r="105" spans="1:16" s="10" customFormat="1" ht="12.75" customHeight="1">
      <c r="A105" s="19" t="s">
        <v>19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6"/>
    </row>
    <row r="106" spans="1:16" s="10" customFormat="1" ht="24.75" customHeight="1">
      <c r="A106" s="156">
        <v>182</v>
      </c>
      <c r="B106" s="162" t="s">
        <v>288</v>
      </c>
      <c r="C106" s="160">
        <v>200</v>
      </c>
      <c r="D106" s="160">
        <v>7.6</v>
      </c>
      <c r="E106" s="160">
        <v>7.2</v>
      </c>
      <c r="F106" s="160">
        <v>30.3</v>
      </c>
      <c r="G106" s="160">
        <v>216</v>
      </c>
      <c r="H106" s="160">
        <v>0.2</v>
      </c>
      <c r="I106" s="160">
        <v>1.3</v>
      </c>
      <c r="J106" s="160">
        <v>0.04</v>
      </c>
      <c r="K106" s="160">
        <v>0.3</v>
      </c>
      <c r="L106" s="160">
        <v>129.8</v>
      </c>
      <c r="M106" s="160">
        <v>201.9</v>
      </c>
      <c r="N106" s="160">
        <v>90.3</v>
      </c>
      <c r="O106" s="160">
        <v>2.7</v>
      </c>
      <c r="P106" s="16"/>
    </row>
    <row r="107" spans="1:16" s="10" customFormat="1" ht="17.25" customHeight="1">
      <c r="A107" s="157"/>
      <c r="B107" s="162" t="s">
        <v>34</v>
      </c>
      <c r="C107" s="160">
        <v>40</v>
      </c>
      <c r="D107" s="160">
        <v>3.24</v>
      </c>
      <c r="E107" s="160">
        <v>1.36</v>
      </c>
      <c r="F107" s="160">
        <v>16.88</v>
      </c>
      <c r="G107" s="160">
        <v>88.8</v>
      </c>
      <c r="H107" s="160">
        <v>0.04</v>
      </c>
      <c r="I107" s="160">
        <v>0</v>
      </c>
      <c r="J107" s="160">
        <v>0</v>
      </c>
      <c r="K107" s="160">
        <v>0.36</v>
      </c>
      <c r="L107" s="160">
        <v>9.2</v>
      </c>
      <c r="M107" s="160">
        <v>42.4</v>
      </c>
      <c r="N107" s="160">
        <v>10</v>
      </c>
      <c r="O107" s="160">
        <v>1.24</v>
      </c>
      <c r="P107" s="16"/>
    </row>
    <row r="108" spans="1:16" s="10" customFormat="1" ht="12.75">
      <c r="A108" s="156">
        <v>15</v>
      </c>
      <c r="B108" s="157" t="s">
        <v>195</v>
      </c>
      <c r="C108" s="160">
        <v>50</v>
      </c>
      <c r="D108" s="160">
        <v>13.92</v>
      </c>
      <c r="E108" s="160">
        <v>17.7</v>
      </c>
      <c r="F108" s="160">
        <v>0</v>
      </c>
      <c r="G108" s="160">
        <v>216</v>
      </c>
      <c r="H108" s="160">
        <v>0.02</v>
      </c>
      <c r="I108" s="160">
        <v>0.42</v>
      </c>
      <c r="J108" s="160">
        <v>0.016</v>
      </c>
      <c r="K108" s="160">
        <v>0.3</v>
      </c>
      <c r="L108" s="160">
        <v>528</v>
      </c>
      <c r="M108" s="160">
        <v>300</v>
      </c>
      <c r="N108" s="160">
        <v>21</v>
      </c>
      <c r="O108" s="160">
        <v>0.6</v>
      </c>
      <c r="P108" s="16"/>
    </row>
    <row r="109" spans="1:16" s="10" customFormat="1" ht="25.5">
      <c r="A109" s="156">
        <v>382</v>
      </c>
      <c r="B109" s="157" t="s">
        <v>266</v>
      </c>
      <c r="C109" s="160">
        <v>200</v>
      </c>
      <c r="D109" s="160">
        <v>3.28</v>
      </c>
      <c r="E109" s="160">
        <v>3.54</v>
      </c>
      <c r="F109" s="160">
        <v>5.25</v>
      </c>
      <c r="G109" s="160">
        <v>65.46</v>
      </c>
      <c r="H109" s="160">
        <v>0.06</v>
      </c>
      <c r="I109" s="160">
        <v>1.6</v>
      </c>
      <c r="J109" s="160">
        <v>0.024</v>
      </c>
      <c r="K109" s="160">
        <v>0</v>
      </c>
      <c r="L109" s="160">
        <v>152.2</v>
      </c>
      <c r="M109" s="160">
        <v>124.6</v>
      </c>
      <c r="N109" s="160">
        <v>21.3</v>
      </c>
      <c r="O109" s="160">
        <v>0.48</v>
      </c>
      <c r="P109" s="16"/>
    </row>
    <row r="110" spans="1:15" s="16" customFormat="1" ht="12.75" hidden="1">
      <c r="A110" s="187"/>
      <c r="B110" s="188"/>
      <c r="C110" s="189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</row>
    <row r="111" spans="1:16" s="10" customFormat="1" ht="12.75">
      <c r="A111" s="29"/>
      <c r="B111" s="30" t="s">
        <v>25</v>
      </c>
      <c r="C111" s="31">
        <f>SUM(C106:C110)</f>
        <v>490</v>
      </c>
      <c r="D111" s="18">
        <f>SUM(D106:D110)</f>
        <v>28.04</v>
      </c>
      <c r="E111" s="18">
        <f>SUM(E106:E110)</f>
        <v>29.799999999999997</v>
      </c>
      <c r="F111" s="18">
        <f>SUM(F106:F110)</f>
        <v>52.43</v>
      </c>
      <c r="G111" s="18">
        <f>SUM(G106:G110)</f>
        <v>586.26</v>
      </c>
      <c r="H111" s="18">
        <f>SUM(H106:H110)</f>
        <v>0.32</v>
      </c>
      <c r="I111" s="18">
        <f>SUM(I106:I110)</f>
        <v>3.3200000000000003</v>
      </c>
      <c r="J111" s="18">
        <f>SUM(J106:J110)</f>
        <v>0.08</v>
      </c>
      <c r="K111" s="18">
        <f>SUM(K106:K110)</f>
        <v>0.96</v>
      </c>
      <c r="L111" s="18">
        <f>SUM(L106:L110)</f>
        <v>819.2</v>
      </c>
      <c r="M111" s="18">
        <f>SUM(M106:M110)</f>
        <v>668.9</v>
      </c>
      <c r="N111" s="18">
        <f>SUM(N106:N110)</f>
        <v>142.6</v>
      </c>
      <c r="O111" s="18">
        <f>SUM(O106:O110)</f>
        <v>5.02</v>
      </c>
      <c r="P111" s="16"/>
    </row>
    <row r="112" spans="1:16" s="10" customFormat="1" ht="12.75" customHeight="1">
      <c r="A112" s="19" t="s">
        <v>26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6"/>
    </row>
    <row r="113" spans="1:16" s="10" customFormat="1" ht="17.25" customHeight="1">
      <c r="A113" s="172"/>
      <c r="B113" s="162" t="s">
        <v>163</v>
      </c>
      <c r="C113" s="160">
        <v>60</v>
      </c>
      <c r="D113" s="160">
        <v>0.6</v>
      </c>
      <c r="E113" s="160">
        <v>0.2</v>
      </c>
      <c r="F113" s="160">
        <v>0.2</v>
      </c>
      <c r="G113" s="160">
        <v>14.4</v>
      </c>
      <c r="H113" s="160" t="s">
        <v>164</v>
      </c>
      <c r="I113" s="160">
        <v>15.15</v>
      </c>
      <c r="J113" s="160">
        <v>0.002</v>
      </c>
      <c r="K113" s="160">
        <v>0.2</v>
      </c>
      <c r="L113" s="160">
        <v>18.4</v>
      </c>
      <c r="M113" s="160">
        <v>12</v>
      </c>
      <c r="N113" s="160">
        <v>15.75</v>
      </c>
      <c r="O113" s="160">
        <v>0.6</v>
      </c>
      <c r="P113" s="16"/>
    </row>
    <row r="114" spans="1:16" s="10" customFormat="1" ht="26.25" customHeight="1">
      <c r="A114" s="157">
        <v>106</v>
      </c>
      <c r="B114" s="162" t="s">
        <v>197</v>
      </c>
      <c r="C114" s="160">
        <v>250</v>
      </c>
      <c r="D114" s="160">
        <v>1.8</v>
      </c>
      <c r="E114" s="160">
        <v>2.22</v>
      </c>
      <c r="F114" s="160">
        <v>15.39</v>
      </c>
      <c r="G114" s="160">
        <v>106.5</v>
      </c>
      <c r="H114" s="160">
        <v>0.2</v>
      </c>
      <c r="I114" s="160">
        <v>11.08</v>
      </c>
      <c r="J114" s="160">
        <v>0.06</v>
      </c>
      <c r="K114" s="160">
        <v>1.3</v>
      </c>
      <c r="L114" s="160">
        <v>95.8</v>
      </c>
      <c r="M114" s="160">
        <v>143.7</v>
      </c>
      <c r="N114" s="160">
        <v>26</v>
      </c>
      <c r="O114" s="160">
        <v>1.1</v>
      </c>
      <c r="P114" s="16"/>
    </row>
    <row r="115" spans="1:16" s="10" customFormat="1" ht="25.5" customHeight="1">
      <c r="A115" s="157">
        <v>200</v>
      </c>
      <c r="B115" s="162" t="s">
        <v>289</v>
      </c>
      <c r="C115" s="160">
        <v>107</v>
      </c>
      <c r="D115" s="160">
        <v>14.6</v>
      </c>
      <c r="E115" s="160">
        <v>18.04</v>
      </c>
      <c r="F115" s="160">
        <v>3.74</v>
      </c>
      <c r="G115" s="160">
        <v>235.72</v>
      </c>
      <c r="H115" s="160">
        <v>0.06</v>
      </c>
      <c r="I115" s="160">
        <v>0.03</v>
      </c>
      <c r="J115" s="160">
        <v>0.04</v>
      </c>
      <c r="K115" s="160"/>
      <c r="L115" s="160">
        <v>17.36</v>
      </c>
      <c r="M115" s="160">
        <v>150.92</v>
      </c>
      <c r="N115" s="160">
        <v>17.91</v>
      </c>
      <c r="O115" s="160">
        <v>2.09</v>
      </c>
      <c r="P115" s="16"/>
    </row>
    <row r="116" spans="1:16" s="61" customFormat="1" ht="36.75" customHeight="1">
      <c r="A116" s="157">
        <v>349</v>
      </c>
      <c r="B116" s="162" t="s">
        <v>269</v>
      </c>
      <c r="C116" s="160">
        <v>200</v>
      </c>
      <c r="D116" s="160">
        <v>0</v>
      </c>
      <c r="E116" s="160">
        <v>0</v>
      </c>
      <c r="F116" s="160">
        <v>15.4</v>
      </c>
      <c r="G116" s="160">
        <v>60</v>
      </c>
      <c r="H116" s="160">
        <v>0</v>
      </c>
      <c r="I116" s="160">
        <v>0.3</v>
      </c>
      <c r="J116" s="160">
        <v>0.2</v>
      </c>
      <c r="K116" s="160">
        <v>0</v>
      </c>
      <c r="L116" s="160">
        <v>18.9</v>
      </c>
      <c r="M116" s="160">
        <v>14.6</v>
      </c>
      <c r="N116" s="160">
        <v>29.7</v>
      </c>
      <c r="O116" s="160">
        <v>0.5</v>
      </c>
      <c r="P116" s="16"/>
    </row>
    <row r="117" spans="1:16" s="10" customFormat="1" ht="17.25" customHeight="1">
      <c r="A117" s="157"/>
      <c r="B117" s="162" t="s">
        <v>34</v>
      </c>
      <c r="C117" s="160">
        <v>40</v>
      </c>
      <c r="D117" s="160">
        <v>3.24</v>
      </c>
      <c r="E117" s="160">
        <v>1.36</v>
      </c>
      <c r="F117" s="160">
        <v>16.88</v>
      </c>
      <c r="G117" s="160">
        <v>88.8</v>
      </c>
      <c r="H117" s="160">
        <v>0.04</v>
      </c>
      <c r="I117" s="160">
        <v>0</v>
      </c>
      <c r="J117" s="160">
        <v>0</v>
      </c>
      <c r="K117" s="160">
        <v>0.36</v>
      </c>
      <c r="L117" s="160">
        <v>9.2</v>
      </c>
      <c r="M117" s="160">
        <v>42.4</v>
      </c>
      <c r="N117" s="160">
        <v>10</v>
      </c>
      <c r="O117" s="160">
        <v>1.24</v>
      </c>
      <c r="P117" s="16"/>
    </row>
    <row r="118" spans="1:16" s="10" customFormat="1" ht="12.75" hidden="1">
      <c r="A118" s="194"/>
      <c r="B118" s="178"/>
      <c r="C118" s="179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6"/>
    </row>
    <row r="119" spans="1:16" s="10" customFormat="1" ht="12.75" hidden="1">
      <c r="A119" s="8"/>
      <c r="B119" s="7"/>
      <c r="C119" s="8"/>
      <c r="D119" s="23"/>
      <c r="E119" s="23"/>
      <c r="F119" s="23"/>
      <c r="G119" s="23"/>
      <c r="H119" s="23"/>
      <c r="I119" s="23"/>
      <c r="J119" s="24"/>
      <c r="K119" s="23"/>
      <c r="L119" s="23"/>
      <c r="M119" s="23"/>
      <c r="N119" s="23"/>
      <c r="O119" s="23"/>
      <c r="P119" s="16"/>
    </row>
    <row r="120" spans="1:16" s="10" customFormat="1" ht="16.5" customHeight="1" hidden="1">
      <c r="A120" s="8"/>
      <c r="B120" s="7"/>
      <c r="C120" s="8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16"/>
    </row>
    <row r="121" spans="1:16" s="10" customFormat="1" ht="12.75" hidden="1">
      <c r="A121" s="11"/>
      <c r="B121" s="7"/>
      <c r="C121" s="28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16"/>
    </row>
    <row r="122" spans="1:16" s="10" customFormat="1" ht="12.75">
      <c r="A122" s="29"/>
      <c r="B122" s="30" t="s">
        <v>35</v>
      </c>
      <c r="C122" s="31">
        <f>SUM(C113:C121)</f>
        <v>657</v>
      </c>
      <c r="D122" s="18">
        <f>SUM(D113:D121)</f>
        <v>20.240000000000002</v>
      </c>
      <c r="E122" s="18">
        <f>SUM(E113:E121)</f>
        <v>21.819999999999997</v>
      </c>
      <c r="F122" s="18">
        <f>SUM(F113:F121)</f>
        <v>51.61</v>
      </c>
      <c r="G122" s="18">
        <f>SUM(G113:G121)</f>
        <v>505.42</v>
      </c>
      <c r="H122" s="18">
        <f>SUM(H113:H121)</f>
        <v>0.30000000000000004</v>
      </c>
      <c r="I122" s="18">
        <f>SUM(I113:I121)</f>
        <v>26.560000000000002</v>
      </c>
      <c r="J122" s="18">
        <f>SUM(J113:J121)</f>
        <v>0.30200000000000005</v>
      </c>
      <c r="K122" s="18">
        <f>SUM(K113:K121)</f>
        <v>1.86</v>
      </c>
      <c r="L122" s="18">
        <f>SUM(L113:L121)</f>
        <v>159.66</v>
      </c>
      <c r="M122" s="18">
        <f>SUM(M113:M121)</f>
        <v>363.62</v>
      </c>
      <c r="N122" s="18">
        <f>SUM(N113:N121)</f>
        <v>99.36</v>
      </c>
      <c r="O122" s="18">
        <f>SUM(O113:O121)</f>
        <v>5.529999999999999</v>
      </c>
      <c r="P122" s="16"/>
    </row>
    <row r="123" spans="1:16" s="10" customFormat="1" ht="12.75">
      <c r="A123" s="71"/>
      <c r="B123" s="71" t="s">
        <v>97</v>
      </c>
      <c r="C123" s="51">
        <f>C122+C111</f>
        <v>1147</v>
      </c>
      <c r="D123" s="34">
        <f>D122+D111</f>
        <v>48.28</v>
      </c>
      <c r="E123" s="34">
        <f>E122+E111</f>
        <v>51.61999999999999</v>
      </c>
      <c r="F123" s="34">
        <f>F122+F111</f>
        <v>104.03999999999999</v>
      </c>
      <c r="G123" s="34">
        <f>G122+G111</f>
        <v>1091.68</v>
      </c>
      <c r="H123" s="34">
        <f>H122+H111</f>
        <v>0.6200000000000001</v>
      </c>
      <c r="I123" s="34">
        <f>I122+I111</f>
        <v>29.880000000000003</v>
      </c>
      <c r="J123" s="34">
        <f>J122+J111</f>
        <v>0.38200000000000006</v>
      </c>
      <c r="K123" s="34">
        <f>K122+K111</f>
        <v>2.8200000000000003</v>
      </c>
      <c r="L123" s="34">
        <f>L122+L111</f>
        <v>978.86</v>
      </c>
      <c r="M123" s="34">
        <f>M122+M111</f>
        <v>1032.52</v>
      </c>
      <c r="N123" s="34">
        <f>N122+N111</f>
        <v>241.95999999999998</v>
      </c>
      <c r="O123" s="34">
        <f>O122+O111</f>
        <v>10.549999999999999</v>
      </c>
      <c r="P123" s="16"/>
    </row>
    <row r="124" spans="1:16" s="10" customFormat="1" ht="12.75" customHeight="1">
      <c r="A124" s="35" t="s">
        <v>98</v>
      </c>
      <c r="B124" s="35"/>
      <c r="C124" s="35"/>
      <c r="D124" s="35"/>
      <c r="E124" s="35"/>
      <c r="F124" s="35"/>
      <c r="G124" s="35"/>
      <c r="H124" s="36"/>
      <c r="I124" s="36"/>
      <c r="J124" s="36"/>
      <c r="K124" s="36"/>
      <c r="L124" s="36"/>
      <c r="M124" s="36"/>
      <c r="N124" s="36"/>
      <c r="O124" s="36"/>
      <c r="P124" s="16"/>
    </row>
    <row r="125" spans="1:16" s="10" customFormat="1" ht="12.75" customHeight="1">
      <c r="A125" s="19" t="s">
        <v>19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6"/>
    </row>
    <row r="126" spans="1:16" s="10" customFormat="1" ht="12.75">
      <c r="A126" s="156">
        <v>223</v>
      </c>
      <c r="B126" s="157" t="s">
        <v>276</v>
      </c>
      <c r="C126" s="160">
        <v>160</v>
      </c>
      <c r="D126" s="160">
        <v>14.58</v>
      </c>
      <c r="E126" s="160">
        <v>14</v>
      </c>
      <c r="F126" s="160">
        <v>23.1</v>
      </c>
      <c r="G126" s="160">
        <v>296</v>
      </c>
      <c r="H126" s="160">
        <v>0.08</v>
      </c>
      <c r="I126" s="160">
        <v>0.62</v>
      </c>
      <c r="J126" s="160">
        <v>0.086</v>
      </c>
      <c r="K126" s="160">
        <v>0.5</v>
      </c>
      <c r="L126" s="160">
        <v>122.42</v>
      </c>
      <c r="M126" s="160">
        <v>108.22</v>
      </c>
      <c r="N126" s="160">
        <v>31</v>
      </c>
      <c r="O126" s="160">
        <v>0.88</v>
      </c>
      <c r="P126" s="16"/>
    </row>
    <row r="127" spans="1:16" s="10" customFormat="1" ht="12.75">
      <c r="A127" s="156">
        <v>377</v>
      </c>
      <c r="B127" s="157" t="s">
        <v>290</v>
      </c>
      <c r="C127" s="160">
        <v>200</v>
      </c>
      <c r="D127" s="161">
        <v>0.3</v>
      </c>
      <c r="E127" s="161">
        <v>0.1</v>
      </c>
      <c r="F127" s="161">
        <v>15.2</v>
      </c>
      <c r="G127" s="161">
        <v>59</v>
      </c>
      <c r="H127" s="161">
        <v>0.004</v>
      </c>
      <c r="I127" s="161">
        <v>2.9</v>
      </c>
      <c r="J127" s="161">
        <v>0</v>
      </c>
      <c r="K127" s="161">
        <v>0.01</v>
      </c>
      <c r="L127" s="161">
        <v>7.8</v>
      </c>
      <c r="M127" s="161">
        <v>5.2</v>
      </c>
      <c r="N127" s="161">
        <v>9.7</v>
      </c>
      <c r="O127" s="161">
        <v>0.9</v>
      </c>
      <c r="P127" s="16"/>
    </row>
    <row r="128" spans="1:16" s="10" customFormat="1" ht="17.25" customHeight="1">
      <c r="A128" s="157"/>
      <c r="B128" s="162" t="s">
        <v>34</v>
      </c>
      <c r="C128" s="160">
        <v>40</v>
      </c>
      <c r="D128" s="160">
        <v>3.24</v>
      </c>
      <c r="E128" s="160">
        <v>1.36</v>
      </c>
      <c r="F128" s="160">
        <v>16.88</v>
      </c>
      <c r="G128" s="160">
        <v>88.8</v>
      </c>
      <c r="H128" s="160">
        <v>0.04</v>
      </c>
      <c r="I128" s="160">
        <v>0</v>
      </c>
      <c r="J128" s="160">
        <v>0</v>
      </c>
      <c r="K128" s="160">
        <v>0.36</v>
      </c>
      <c r="L128" s="160">
        <v>9.2</v>
      </c>
      <c r="M128" s="160">
        <v>42.4</v>
      </c>
      <c r="N128" s="160">
        <v>10</v>
      </c>
      <c r="O128" s="160">
        <v>1.24</v>
      </c>
      <c r="P128" s="16"/>
    </row>
    <row r="129" spans="1:15" s="16" customFormat="1" ht="12.75">
      <c r="A129" s="208"/>
      <c r="B129" s="164" t="s">
        <v>219</v>
      </c>
      <c r="C129" s="165">
        <v>100</v>
      </c>
      <c r="D129" s="165">
        <v>1.5</v>
      </c>
      <c r="E129" s="166">
        <v>0.5</v>
      </c>
      <c r="F129" s="165">
        <v>21</v>
      </c>
      <c r="G129" s="165">
        <v>96</v>
      </c>
      <c r="H129" s="165">
        <v>0.04</v>
      </c>
      <c r="I129" s="165">
        <v>10</v>
      </c>
      <c r="J129" s="165">
        <v>0</v>
      </c>
      <c r="K129" s="165">
        <v>0.4</v>
      </c>
      <c r="L129" s="165">
        <v>8</v>
      </c>
      <c r="M129" s="165">
        <v>28</v>
      </c>
      <c r="N129" s="165">
        <v>42</v>
      </c>
      <c r="O129" s="165">
        <v>0.6</v>
      </c>
    </row>
    <row r="130" spans="2:16" s="10" customFormat="1" ht="12.75">
      <c r="B130" s="30" t="s">
        <v>25</v>
      </c>
      <c r="C130" s="31">
        <f>SUM(C126:C129)</f>
        <v>500</v>
      </c>
      <c r="D130" s="18">
        <f>SUM(D126:D129)</f>
        <v>19.62</v>
      </c>
      <c r="E130" s="18">
        <f>SUM(E126:E129)</f>
        <v>15.96</v>
      </c>
      <c r="F130" s="18">
        <f>SUM(F126:F129)</f>
        <v>76.18</v>
      </c>
      <c r="G130" s="18">
        <f>SUM(G126:G129)</f>
        <v>539.8</v>
      </c>
      <c r="H130" s="18">
        <f>SUM(H126:H129)</f>
        <v>0.16399999999999998</v>
      </c>
      <c r="I130" s="18">
        <f>SUM(I126:I129)</f>
        <v>13.52</v>
      </c>
      <c r="J130" s="18">
        <f>SUM(J126:J129)</f>
        <v>0.086</v>
      </c>
      <c r="K130" s="18">
        <f>SUM(K126:K129)</f>
        <v>1.27</v>
      </c>
      <c r="L130" s="18">
        <f>SUM(L126:L129)</f>
        <v>147.42000000000002</v>
      </c>
      <c r="M130" s="18">
        <f>SUM(M126:M129)</f>
        <v>183.82</v>
      </c>
      <c r="N130" s="18">
        <f>SUM(N126:N129)</f>
        <v>92.7</v>
      </c>
      <c r="O130" s="18">
        <f>SUM(O126:O129)</f>
        <v>3.62</v>
      </c>
      <c r="P130" s="16"/>
    </row>
    <row r="131" spans="1:16" s="10" customFormat="1" ht="15" customHeight="1">
      <c r="A131" s="19" t="s">
        <v>26</v>
      </c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6"/>
    </row>
    <row r="132" spans="1:16" s="10" customFormat="1" ht="25.5">
      <c r="A132" s="156">
        <v>52</v>
      </c>
      <c r="B132" s="162" t="s">
        <v>250</v>
      </c>
      <c r="C132" s="160">
        <v>65</v>
      </c>
      <c r="D132" s="160">
        <v>0.8</v>
      </c>
      <c r="E132" s="160">
        <v>5.4</v>
      </c>
      <c r="F132" s="160">
        <v>5.5</v>
      </c>
      <c r="G132" s="160">
        <v>73</v>
      </c>
      <c r="H132" s="160">
        <v>0.1</v>
      </c>
      <c r="I132" s="160">
        <v>3.58</v>
      </c>
      <c r="J132" s="160">
        <v>0</v>
      </c>
      <c r="K132" s="160">
        <v>0</v>
      </c>
      <c r="L132" s="160">
        <v>174.2</v>
      </c>
      <c r="M132" s="160">
        <v>102.5</v>
      </c>
      <c r="N132" s="160">
        <v>19.06</v>
      </c>
      <c r="O132" s="160">
        <v>0.9</v>
      </c>
      <c r="P132" s="16"/>
    </row>
    <row r="133" spans="1:16" s="10" customFormat="1" ht="32.25" customHeight="1">
      <c r="A133" s="156">
        <v>102</v>
      </c>
      <c r="B133" s="162" t="s">
        <v>200</v>
      </c>
      <c r="C133" s="160">
        <v>250</v>
      </c>
      <c r="D133" s="160">
        <v>4.9</v>
      </c>
      <c r="E133" s="160">
        <v>5.33</v>
      </c>
      <c r="F133" s="160">
        <v>19.93</v>
      </c>
      <c r="G133" s="160">
        <v>144.43</v>
      </c>
      <c r="H133" s="160">
        <v>0.015</v>
      </c>
      <c r="I133" s="160">
        <v>2.83</v>
      </c>
      <c r="J133" s="160">
        <v>0</v>
      </c>
      <c r="K133" s="160">
        <v>2.45</v>
      </c>
      <c r="L133" s="160">
        <v>42.68</v>
      </c>
      <c r="M133" s="160">
        <v>137.78</v>
      </c>
      <c r="N133" s="160">
        <v>38.25</v>
      </c>
      <c r="O133" s="160">
        <v>1.83</v>
      </c>
      <c r="P133" s="16"/>
    </row>
    <row r="134" spans="1:16" s="10" customFormat="1" ht="25.5">
      <c r="A134" s="156">
        <v>261</v>
      </c>
      <c r="B134" s="162" t="s">
        <v>273</v>
      </c>
      <c r="C134" s="160">
        <v>100</v>
      </c>
      <c r="D134" s="160">
        <v>12.81</v>
      </c>
      <c r="E134" s="160">
        <v>9.03</v>
      </c>
      <c r="F134" s="160">
        <v>4.45</v>
      </c>
      <c r="G134" s="160">
        <v>185</v>
      </c>
      <c r="H134" s="160">
        <v>0.2</v>
      </c>
      <c r="I134" s="160">
        <v>5.54</v>
      </c>
      <c r="J134" s="160">
        <v>5.5</v>
      </c>
      <c r="K134" s="160">
        <v>2.98</v>
      </c>
      <c r="L134" s="160">
        <v>67.53</v>
      </c>
      <c r="M134" s="160">
        <v>227.87</v>
      </c>
      <c r="N134" s="160">
        <v>13.82</v>
      </c>
      <c r="O134" s="160">
        <v>4.82</v>
      </c>
      <c r="P134" s="16"/>
    </row>
    <row r="135" spans="1:16" s="10" customFormat="1" ht="25.5">
      <c r="A135" s="156">
        <v>302</v>
      </c>
      <c r="B135" s="162" t="s">
        <v>291</v>
      </c>
      <c r="C135" s="160">
        <v>150</v>
      </c>
      <c r="D135" s="160">
        <v>4.7</v>
      </c>
      <c r="E135" s="160">
        <v>4.1</v>
      </c>
      <c r="F135" s="160">
        <v>30.88</v>
      </c>
      <c r="G135" s="160">
        <v>182.55</v>
      </c>
      <c r="H135" s="160">
        <v>0.2</v>
      </c>
      <c r="I135" s="160">
        <v>0</v>
      </c>
      <c r="J135" s="160">
        <v>0</v>
      </c>
      <c r="K135" s="160">
        <v>0</v>
      </c>
      <c r="L135" s="160">
        <v>39.2</v>
      </c>
      <c r="M135" s="160">
        <v>210</v>
      </c>
      <c r="N135" s="160">
        <v>14</v>
      </c>
      <c r="O135" s="160">
        <v>5.01</v>
      </c>
      <c r="P135" s="16"/>
    </row>
    <row r="136" spans="1:16" s="10" customFormat="1" ht="25.5">
      <c r="A136" s="219"/>
      <c r="B136" s="157" t="s">
        <v>292</v>
      </c>
      <c r="C136" s="160">
        <v>200</v>
      </c>
      <c r="D136" s="160">
        <v>0.7</v>
      </c>
      <c r="E136" s="160">
        <v>0.3</v>
      </c>
      <c r="F136" s="160">
        <v>9.7</v>
      </c>
      <c r="G136" s="160">
        <v>57</v>
      </c>
      <c r="H136" s="160">
        <v>0</v>
      </c>
      <c r="I136" s="160">
        <v>80</v>
      </c>
      <c r="J136" s="160">
        <v>0.3</v>
      </c>
      <c r="K136" s="160">
        <v>0</v>
      </c>
      <c r="L136" s="160">
        <v>19.2</v>
      </c>
      <c r="M136" s="160">
        <v>3.1</v>
      </c>
      <c r="N136" s="160">
        <v>4.9</v>
      </c>
      <c r="O136" s="160">
        <v>0.7</v>
      </c>
      <c r="P136" s="16"/>
    </row>
    <row r="137" spans="1:16" s="10" customFormat="1" ht="17.25" customHeight="1">
      <c r="A137" s="157"/>
      <c r="B137" s="162" t="s">
        <v>34</v>
      </c>
      <c r="C137" s="160">
        <v>40</v>
      </c>
      <c r="D137" s="160">
        <v>3.24</v>
      </c>
      <c r="E137" s="160">
        <v>1.36</v>
      </c>
      <c r="F137" s="160">
        <v>16.88</v>
      </c>
      <c r="G137" s="160">
        <v>88.8</v>
      </c>
      <c r="H137" s="160">
        <v>0.04</v>
      </c>
      <c r="I137" s="160">
        <v>0</v>
      </c>
      <c r="J137" s="160">
        <v>0</v>
      </c>
      <c r="K137" s="160">
        <v>0.36</v>
      </c>
      <c r="L137" s="160">
        <v>9.2</v>
      </c>
      <c r="M137" s="160">
        <v>42.4</v>
      </c>
      <c r="N137" s="160">
        <v>10</v>
      </c>
      <c r="O137" s="160">
        <v>1.24</v>
      </c>
      <c r="P137" s="16"/>
    </row>
    <row r="138" spans="1:16" s="10" customFormat="1" ht="12.75">
      <c r="A138" s="192"/>
      <c r="B138" s="174" t="s">
        <v>35</v>
      </c>
      <c r="C138" s="175">
        <f>SUM(C132:C137)</f>
        <v>805</v>
      </c>
      <c r="D138" s="176">
        <f>SUM(D132:D137)</f>
        <v>27.150000000000002</v>
      </c>
      <c r="E138" s="176">
        <f>SUM(E132:E137)</f>
        <v>25.520000000000003</v>
      </c>
      <c r="F138" s="176">
        <f>SUM(F132:F137)</f>
        <v>87.33999999999999</v>
      </c>
      <c r="G138" s="176">
        <f>SUM(G132:G137)</f>
        <v>730.78</v>
      </c>
      <c r="H138" s="176">
        <f>SUM(H132:H137)</f>
        <v>0.555</v>
      </c>
      <c r="I138" s="176">
        <f>SUM(I132:I137)</f>
        <v>91.95</v>
      </c>
      <c r="J138" s="176">
        <f>SUM(J132:J137)</f>
        <v>5.8</v>
      </c>
      <c r="K138" s="176">
        <f>SUM(K132:K137)</f>
        <v>5.79</v>
      </c>
      <c r="L138" s="176">
        <f>SUM(L132:L137)</f>
        <v>352.01</v>
      </c>
      <c r="M138" s="176">
        <f>SUM(M132:M137)</f>
        <v>723.65</v>
      </c>
      <c r="N138" s="176">
        <f>SUM(N132:N137)</f>
        <v>100.03</v>
      </c>
      <c r="O138" s="176">
        <f>SUM(O132:O137)</f>
        <v>14.5</v>
      </c>
      <c r="P138" s="16"/>
    </row>
    <row r="139" spans="1:16" s="10" customFormat="1" ht="12.75">
      <c r="A139" s="80"/>
      <c r="B139" s="32" t="s">
        <v>103</v>
      </c>
      <c r="C139" s="51">
        <f>C138+C130</f>
        <v>1305</v>
      </c>
      <c r="D139" s="34">
        <f>D138+D130</f>
        <v>46.77</v>
      </c>
      <c r="E139" s="34">
        <f>E138+E130</f>
        <v>41.480000000000004</v>
      </c>
      <c r="F139" s="34">
        <f>F138+F130</f>
        <v>163.51999999999998</v>
      </c>
      <c r="G139" s="34">
        <f>G138+G130</f>
        <v>1270.58</v>
      </c>
      <c r="H139" s="34">
        <f>H138+H130</f>
        <v>0.7190000000000001</v>
      </c>
      <c r="I139" s="34">
        <f>I138+I130</f>
        <v>105.47</v>
      </c>
      <c r="J139" s="34">
        <f>J138+J130</f>
        <v>5.886</v>
      </c>
      <c r="K139" s="34">
        <f>K138+K130</f>
        <v>7.0600000000000005</v>
      </c>
      <c r="L139" s="34">
        <f>L138+L130</f>
        <v>499.43</v>
      </c>
      <c r="M139" s="34">
        <f>M138+M130</f>
        <v>907.47</v>
      </c>
      <c r="N139" s="34">
        <f>N138+N130</f>
        <v>192.73000000000002</v>
      </c>
      <c r="O139" s="34">
        <f>O138+O130</f>
        <v>18.12</v>
      </c>
      <c r="P139" s="16"/>
    </row>
    <row r="140" spans="1:16" s="10" customFormat="1" ht="12.75" customHeight="1">
      <c r="A140" s="35" t="s">
        <v>104</v>
      </c>
      <c r="B140" s="35"/>
      <c r="C140" s="35"/>
      <c r="D140" s="35"/>
      <c r="E140" s="35"/>
      <c r="F140" s="35"/>
      <c r="G140" s="35"/>
      <c r="H140" s="36"/>
      <c r="I140" s="36"/>
      <c r="J140" s="36"/>
      <c r="K140" s="36"/>
      <c r="L140" s="36"/>
      <c r="M140" s="36"/>
      <c r="N140" s="36"/>
      <c r="O140" s="36"/>
      <c r="P140" s="16"/>
    </row>
    <row r="141" spans="1:16" s="10" customFormat="1" ht="12.75" customHeight="1">
      <c r="A141" s="19" t="s">
        <v>19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6"/>
    </row>
    <row r="142" spans="1:16" s="10" customFormat="1" ht="16.5" customHeight="1">
      <c r="A142" s="156">
        <v>227</v>
      </c>
      <c r="B142" s="157" t="s">
        <v>202</v>
      </c>
      <c r="C142" s="160">
        <v>80</v>
      </c>
      <c r="D142" s="160">
        <v>13.8</v>
      </c>
      <c r="E142" s="160">
        <v>7.1</v>
      </c>
      <c r="F142" s="160">
        <v>0.17</v>
      </c>
      <c r="G142" s="160">
        <v>122.2</v>
      </c>
      <c r="H142" s="160">
        <v>0.07</v>
      </c>
      <c r="I142" s="160">
        <v>0.62</v>
      </c>
      <c r="J142" s="160">
        <v>0.05</v>
      </c>
      <c r="K142" s="160">
        <v>0.47</v>
      </c>
      <c r="L142" s="160">
        <v>28.87</v>
      </c>
      <c r="M142" s="160">
        <v>200.11</v>
      </c>
      <c r="N142" s="160">
        <v>22.9</v>
      </c>
      <c r="O142" s="160">
        <v>0.63</v>
      </c>
      <c r="P142" s="16"/>
    </row>
    <row r="143" spans="1:16" s="10" customFormat="1" ht="15.75" customHeight="1">
      <c r="A143" s="156">
        <v>312</v>
      </c>
      <c r="B143" s="162" t="s">
        <v>293</v>
      </c>
      <c r="C143" s="160">
        <v>150</v>
      </c>
      <c r="D143" s="160">
        <v>3.08</v>
      </c>
      <c r="E143" s="160">
        <v>2.33</v>
      </c>
      <c r="F143" s="160">
        <v>19.13</v>
      </c>
      <c r="G143" s="160">
        <v>109.73</v>
      </c>
      <c r="H143" s="160">
        <v>0.14</v>
      </c>
      <c r="I143" s="160">
        <v>3.75</v>
      </c>
      <c r="J143" s="160">
        <v>0.033</v>
      </c>
      <c r="K143" s="160">
        <v>0.15</v>
      </c>
      <c r="L143" s="160">
        <v>36.25</v>
      </c>
      <c r="M143" s="160">
        <v>76.95</v>
      </c>
      <c r="N143" s="160">
        <v>26.7</v>
      </c>
      <c r="O143" s="160">
        <v>0.86</v>
      </c>
      <c r="P143" s="16"/>
    </row>
    <row r="144" spans="1:16" s="10" customFormat="1" ht="15.75" customHeight="1">
      <c r="A144" s="157" t="s">
        <v>294</v>
      </c>
      <c r="B144" s="157" t="s">
        <v>295</v>
      </c>
      <c r="C144" s="160">
        <v>200</v>
      </c>
      <c r="D144" s="160">
        <v>1.6</v>
      </c>
      <c r="E144" s="160">
        <v>1.6</v>
      </c>
      <c r="F144" s="160">
        <v>3.4</v>
      </c>
      <c r="G144" s="160">
        <v>26</v>
      </c>
      <c r="H144" s="160">
        <v>0.02</v>
      </c>
      <c r="I144" s="160">
        <v>3.6</v>
      </c>
      <c r="J144" s="160">
        <v>0.01</v>
      </c>
      <c r="K144" s="160">
        <v>0</v>
      </c>
      <c r="L144" s="160">
        <v>67.8</v>
      </c>
      <c r="M144" s="160">
        <v>54.7</v>
      </c>
      <c r="N144" s="160">
        <v>12.2</v>
      </c>
      <c r="O144" s="160">
        <v>0.9</v>
      </c>
      <c r="P144" s="16"/>
    </row>
    <row r="145" spans="1:16" s="10" customFormat="1" ht="12.75" hidden="1">
      <c r="A145" s="157"/>
      <c r="B145" s="162"/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"/>
    </row>
    <row r="146" spans="1:16" s="10" customFormat="1" ht="17.25" customHeight="1">
      <c r="A146" s="157"/>
      <c r="B146" s="162" t="s">
        <v>34</v>
      </c>
      <c r="C146" s="160">
        <v>40</v>
      </c>
      <c r="D146" s="160">
        <v>3.24</v>
      </c>
      <c r="E146" s="160">
        <v>1.36</v>
      </c>
      <c r="F146" s="160">
        <v>16.88</v>
      </c>
      <c r="G146" s="160">
        <v>88.8</v>
      </c>
      <c r="H146" s="160">
        <v>0.04</v>
      </c>
      <c r="I146" s="160">
        <v>0</v>
      </c>
      <c r="J146" s="160">
        <v>0</v>
      </c>
      <c r="K146" s="160">
        <v>0.36</v>
      </c>
      <c r="L146" s="160">
        <v>9.2</v>
      </c>
      <c r="M146" s="160">
        <v>42.4</v>
      </c>
      <c r="N146" s="160">
        <v>10</v>
      </c>
      <c r="O146" s="160">
        <v>1.24</v>
      </c>
      <c r="P146" s="16"/>
    </row>
    <row r="147" spans="1:15" s="16" customFormat="1" ht="15.75" customHeight="1" hidden="1">
      <c r="A147" s="187"/>
      <c r="B147" s="188"/>
      <c r="C147" s="189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</row>
    <row r="148" spans="2:15" s="16" customFormat="1" ht="12.75">
      <c r="B148" s="56" t="s">
        <v>25</v>
      </c>
      <c r="C148" s="57">
        <f>SUM(C142:C147)</f>
        <v>470</v>
      </c>
      <c r="D148" s="58">
        <f>SUM(D142:D147)</f>
        <v>21.72</v>
      </c>
      <c r="E148" s="58">
        <f>SUM(E142:E147)</f>
        <v>12.39</v>
      </c>
      <c r="F148" s="58">
        <f>SUM(F142:F147)</f>
        <v>39.58</v>
      </c>
      <c r="G148" s="58">
        <f>SUM(G142:G147)</f>
        <v>346.73</v>
      </c>
      <c r="H148" s="58">
        <f>SUM(H142:H147)</f>
        <v>0.27</v>
      </c>
      <c r="I148" s="58">
        <f>SUM(I142:I147)</f>
        <v>7.97</v>
      </c>
      <c r="J148" s="58">
        <f>SUM(J142:J147)</f>
        <v>0.093</v>
      </c>
      <c r="K148" s="58">
        <f>SUM(K142:K147)</f>
        <v>0.98</v>
      </c>
      <c r="L148" s="58">
        <f>SUM(L142:L147)</f>
        <v>142.12</v>
      </c>
      <c r="M148" s="58">
        <f>SUM(M142:M147)</f>
        <v>374.16</v>
      </c>
      <c r="N148" s="58">
        <f>SUM(N142:N147)</f>
        <v>71.8</v>
      </c>
      <c r="O148" s="58">
        <f>SUM(O142:O147)</f>
        <v>3.63</v>
      </c>
    </row>
    <row r="149" spans="1:16" s="10" customFormat="1" ht="12.75" customHeight="1">
      <c r="A149" s="19" t="s">
        <v>26</v>
      </c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6"/>
    </row>
    <row r="150" spans="1:16" s="10" customFormat="1" ht="25.5">
      <c r="A150" s="156">
        <v>24</v>
      </c>
      <c r="B150" s="157" t="s">
        <v>253</v>
      </c>
      <c r="C150" s="160">
        <v>60</v>
      </c>
      <c r="D150" s="160">
        <v>0.57</v>
      </c>
      <c r="E150" s="160">
        <v>3.6</v>
      </c>
      <c r="F150" s="160">
        <v>1.8</v>
      </c>
      <c r="G150" s="160">
        <v>42.36</v>
      </c>
      <c r="H150" s="160">
        <v>0.02</v>
      </c>
      <c r="I150" s="160">
        <v>5.66</v>
      </c>
      <c r="J150" s="160">
        <v>0</v>
      </c>
      <c r="K150" s="160">
        <v>0.3</v>
      </c>
      <c r="L150" s="160">
        <v>16.3</v>
      </c>
      <c r="M150" s="160">
        <v>18.06</v>
      </c>
      <c r="N150" s="160">
        <v>9.9</v>
      </c>
      <c r="O150" s="160">
        <v>0.46</v>
      </c>
      <c r="P150" s="16"/>
    </row>
    <row r="151" spans="1:16" s="10" customFormat="1" ht="30" customHeight="1">
      <c r="A151" s="156" t="s">
        <v>296</v>
      </c>
      <c r="B151" s="157" t="s">
        <v>297</v>
      </c>
      <c r="C151" s="160">
        <v>250</v>
      </c>
      <c r="D151" s="160">
        <v>2</v>
      </c>
      <c r="E151" s="160">
        <v>3.2</v>
      </c>
      <c r="F151" s="160">
        <v>11.5</v>
      </c>
      <c r="G151" s="160">
        <v>82</v>
      </c>
      <c r="H151" s="160">
        <v>0.1</v>
      </c>
      <c r="I151" s="160">
        <v>19.6</v>
      </c>
      <c r="J151" s="160">
        <v>0</v>
      </c>
      <c r="K151" s="160">
        <v>0</v>
      </c>
      <c r="L151" s="160">
        <v>63.8</v>
      </c>
      <c r="M151" s="160">
        <v>71</v>
      </c>
      <c r="N151" s="160">
        <v>35.9</v>
      </c>
      <c r="O151" s="160">
        <v>1</v>
      </c>
      <c r="P151" s="16"/>
    </row>
    <row r="152" spans="1:16" s="10" customFormat="1" ht="15.75" customHeight="1">
      <c r="A152" s="209"/>
      <c r="B152" s="162" t="s">
        <v>298</v>
      </c>
      <c r="C152" s="160">
        <v>90</v>
      </c>
      <c r="D152" s="160">
        <v>13.1</v>
      </c>
      <c r="E152" s="160">
        <v>12.4</v>
      </c>
      <c r="F152" s="160">
        <v>8.5</v>
      </c>
      <c r="G152" s="160">
        <v>198</v>
      </c>
      <c r="H152" s="160">
        <v>0.1</v>
      </c>
      <c r="I152" s="160">
        <v>3.4</v>
      </c>
      <c r="J152" s="160">
        <v>0.001</v>
      </c>
      <c r="K152" s="160">
        <v>0.03</v>
      </c>
      <c r="L152" s="160">
        <v>34</v>
      </c>
      <c r="M152" s="160">
        <v>135</v>
      </c>
      <c r="N152" s="160">
        <v>29.3</v>
      </c>
      <c r="O152" s="160">
        <v>0.5</v>
      </c>
      <c r="P152" s="16"/>
    </row>
    <row r="153" spans="1:16" s="10" customFormat="1" ht="29.25" customHeight="1">
      <c r="A153" s="156" t="s">
        <v>299</v>
      </c>
      <c r="B153" s="157" t="s">
        <v>75</v>
      </c>
      <c r="C153" s="160">
        <v>150</v>
      </c>
      <c r="D153" s="160">
        <v>5.4</v>
      </c>
      <c r="E153" s="160">
        <v>3.3</v>
      </c>
      <c r="F153" s="160">
        <v>25.7</v>
      </c>
      <c r="G153" s="160">
        <v>148</v>
      </c>
      <c r="H153" s="160">
        <v>0.2</v>
      </c>
      <c r="I153" s="160">
        <v>1.3</v>
      </c>
      <c r="J153" s="160">
        <v>0</v>
      </c>
      <c r="K153" s="160">
        <v>0.3</v>
      </c>
      <c r="L153" s="160">
        <v>129.8</v>
      </c>
      <c r="M153" s="160">
        <v>201.9</v>
      </c>
      <c r="N153" s="160">
        <v>90.3</v>
      </c>
      <c r="O153" s="160">
        <v>2.7</v>
      </c>
      <c r="P153" s="16"/>
    </row>
    <row r="154" spans="1:16" s="61" customFormat="1" ht="25.5" customHeight="1">
      <c r="A154" s="219"/>
      <c r="B154" s="157" t="s">
        <v>300</v>
      </c>
      <c r="C154" s="160">
        <v>200</v>
      </c>
      <c r="D154" s="160">
        <v>1.7</v>
      </c>
      <c r="E154" s="160">
        <v>0.2</v>
      </c>
      <c r="F154" s="160">
        <v>18.9</v>
      </c>
      <c r="G154" s="160">
        <v>84</v>
      </c>
      <c r="H154" s="160">
        <v>0</v>
      </c>
      <c r="I154" s="160">
        <v>4.5</v>
      </c>
      <c r="J154" s="160">
        <v>0.5</v>
      </c>
      <c r="K154" s="160">
        <v>0.5</v>
      </c>
      <c r="L154" s="160">
        <v>28.5</v>
      </c>
      <c r="M154" s="160">
        <v>39</v>
      </c>
      <c r="N154" s="160">
        <v>10.5</v>
      </c>
      <c r="O154" s="160">
        <v>0.9</v>
      </c>
      <c r="P154" s="16"/>
    </row>
    <row r="155" spans="1:16" s="10" customFormat="1" ht="17.25" customHeight="1">
      <c r="A155" s="157"/>
      <c r="B155" s="162" t="s">
        <v>34</v>
      </c>
      <c r="C155" s="160">
        <v>40</v>
      </c>
      <c r="D155" s="160">
        <v>3.24</v>
      </c>
      <c r="E155" s="160">
        <v>1.36</v>
      </c>
      <c r="F155" s="160">
        <v>16.88</v>
      </c>
      <c r="G155" s="160">
        <v>88.8</v>
      </c>
      <c r="H155" s="160">
        <v>0.04</v>
      </c>
      <c r="I155" s="160">
        <v>0</v>
      </c>
      <c r="J155" s="160">
        <v>0</v>
      </c>
      <c r="K155" s="160">
        <v>0.36</v>
      </c>
      <c r="L155" s="160">
        <v>9.2</v>
      </c>
      <c r="M155" s="160">
        <v>42.4</v>
      </c>
      <c r="N155" s="160">
        <v>10</v>
      </c>
      <c r="O155" s="160">
        <v>1.24</v>
      </c>
      <c r="P155" s="16"/>
    </row>
    <row r="156" spans="1:16" s="10" customFormat="1" ht="12.75">
      <c r="A156" s="80"/>
      <c r="B156" s="30" t="s">
        <v>35</v>
      </c>
      <c r="C156" s="31">
        <f>SUM(C150:C155)</f>
        <v>790</v>
      </c>
      <c r="D156" s="18">
        <f>SUM(D150:D155)</f>
        <v>26.009999999999998</v>
      </c>
      <c r="E156" s="18">
        <f>SUM(E150:E155)</f>
        <v>24.060000000000002</v>
      </c>
      <c r="F156" s="18">
        <f>SUM(F150:F155)</f>
        <v>83.27999999999999</v>
      </c>
      <c r="G156" s="18">
        <f>SUM(G150:G155)</f>
        <v>643.16</v>
      </c>
      <c r="H156" s="18">
        <f>SUM(H150:H155)</f>
        <v>0.46</v>
      </c>
      <c r="I156" s="18">
        <f>SUM(I150:I155)</f>
        <v>34.46</v>
      </c>
      <c r="J156" s="18">
        <f>SUM(J150:J155)</f>
        <v>0.501</v>
      </c>
      <c r="K156" s="18">
        <f>SUM(K150:K155)</f>
        <v>1.49</v>
      </c>
      <c r="L156" s="18">
        <f>SUM(L150:L155)</f>
        <v>281.6</v>
      </c>
      <c r="M156" s="18">
        <f>SUM(M150:M155)</f>
        <v>507.35999999999996</v>
      </c>
      <c r="N156" s="18">
        <f>SUM(N150:N155)</f>
        <v>185.9</v>
      </c>
      <c r="O156" s="18">
        <f>SUM(O150:O155)</f>
        <v>6.800000000000001</v>
      </c>
      <c r="P156" s="16"/>
    </row>
    <row r="157" spans="1:16" s="10" customFormat="1" ht="12.75">
      <c r="A157" s="80"/>
      <c r="B157" s="32" t="s">
        <v>112</v>
      </c>
      <c r="C157" s="51">
        <f>C156+C148</f>
        <v>1260</v>
      </c>
      <c r="D157" s="34">
        <f>D156+D148</f>
        <v>47.73</v>
      </c>
      <c r="E157" s="34">
        <f>E156+E148</f>
        <v>36.45</v>
      </c>
      <c r="F157" s="34">
        <f>F156+F148</f>
        <v>122.85999999999999</v>
      </c>
      <c r="G157" s="34">
        <f>G156+G148</f>
        <v>989.89</v>
      </c>
      <c r="H157" s="34">
        <f>H156+H148</f>
        <v>0.73</v>
      </c>
      <c r="I157" s="34">
        <f>I156+I148</f>
        <v>42.43</v>
      </c>
      <c r="J157" s="34">
        <f>J156+J148</f>
        <v>0.594</v>
      </c>
      <c r="K157" s="34">
        <f>K156+K148</f>
        <v>2.4699999999999998</v>
      </c>
      <c r="L157" s="34">
        <f>L156+L148</f>
        <v>423.72</v>
      </c>
      <c r="M157" s="34">
        <f>M156+M148</f>
        <v>881.52</v>
      </c>
      <c r="N157" s="34">
        <f>N156+N148</f>
        <v>257.7</v>
      </c>
      <c r="O157" s="34">
        <f>O156+O148</f>
        <v>10.43</v>
      </c>
      <c r="P157" s="16"/>
    </row>
    <row r="158" spans="1:16" s="10" customFormat="1" ht="12.75" customHeight="1">
      <c r="A158" s="35" t="s">
        <v>113</v>
      </c>
      <c r="B158" s="35"/>
      <c r="C158" s="35"/>
      <c r="D158" s="35"/>
      <c r="E158" s="35"/>
      <c r="F158" s="35"/>
      <c r="G158" s="35"/>
      <c r="H158" s="36"/>
      <c r="I158" s="36"/>
      <c r="J158" s="36"/>
      <c r="K158" s="36"/>
      <c r="L158" s="36"/>
      <c r="M158" s="36"/>
      <c r="N158" s="36"/>
      <c r="O158" s="36"/>
      <c r="P158" s="16"/>
    </row>
    <row r="159" spans="1:16" s="10" customFormat="1" ht="12.75" customHeight="1">
      <c r="A159" s="19" t="s">
        <v>19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6"/>
    </row>
    <row r="160" spans="1:16" s="10" customFormat="1" ht="25.5">
      <c r="A160" s="156">
        <v>173</v>
      </c>
      <c r="B160" s="157" t="s">
        <v>301</v>
      </c>
      <c r="C160" s="160">
        <v>210</v>
      </c>
      <c r="D160" s="160">
        <v>90.4</v>
      </c>
      <c r="E160" s="160">
        <v>13.44</v>
      </c>
      <c r="F160" s="160">
        <v>40.16</v>
      </c>
      <c r="G160" s="160">
        <v>318</v>
      </c>
      <c r="H160" s="160">
        <v>0.39</v>
      </c>
      <c r="I160" s="160">
        <v>0.96</v>
      </c>
      <c r="J160" s="160">
        <v>0.0548</v>
      </c>
      <c r="K160" s="160">
        <v>0.73</v>
      </c>
      <c r="L160" s="160">
        <v>158.65</v>
      </c>
      <c r="M160" s="160">
        <v>264.86</v>
      </c>
      <c r="N160" s="160">
        <v>72.05</v>
      </c>
      <c r="O160" s="160">
        <v>2.09</v>
      </c>
      <c r="P160" s="16"/>
    </row>
    <row r="161" spans="1:16" s="10" customFormat="1" ht="12.75">
      <c r="A161" s="157" t="s">
        <v>294</v>
      </c>
      <c r="B161" s="157" t="s">
        <v>302</v>
      </c>
      <c r="C161" s="160">
        <v>200</v>
      </c>
      <c r="D161" s="160">
        <v>1.6</v>
      </c>
      <c r="E161" s="160">
        <v>1.6</v>
      </c>
      <c r="F161" s="160">
        <v>3.4</v>
      </c>
      <c r="G161" s="160">
        <v>26</v>
      </c>
      <c r="H161" s="160">
        <v>0.02</v>
      </c>
      <c r="I161" s="160">
        <v>3.6</v>
      </c>
      <c r="J161" s="160">
        <v>0.01</v>
      </c>
      <c r="K161" s="160">
        <v>0</v>
      </c>
      <c r="L161" s="160">
        <v>67.8</v>
      </c>
      <c r="M161" s="160">
        <v>54.7</v>
      </c>
      <c r="N161" s="160">
        <v>12.2</v>
      </c>
      <c r="O161" s="160">
        <v>0.9</v>
      </c>
      <c r="P161" s="16"/>
    </row>
    <row r="162" spans="1:16" s="10" customFormat="1" ht="17.25" customHeight="1">
      <c r="A162" s="157"/>
      <c r="B162" s="162" t="s">
        <v>34</v>
      </c>
      <c r="C162" s="160">
        <v>40</v>
      </c>
      <c r="D162" s="160">
        <v>3.24</v>
      </c>
      <c r="E162" s="160">
        <v>1.36</v>
      </c>
      <c r="F162" s="160">
        <v>16.88</v>
      </c>
      <c r="G162" s="160">
        <v>88.8</v>
      </c>
      <c r="H162" s="160">
        <v>0.04</v>
      </c>
      <c r="I162" s="160">
        <v>0</v>
      </c>
      <c r="J162" s="160">
        <v>0</v>
      </c>
      <c r="K162" s="160">
        <v>0.36</v>
      </c>
      <c r="L162" s="160">
        <v>9.2</v>
      </c>
      <c r="M162" s="160">
        <v>42.4</v>
      </c>
      <c r="N162" s="160">
        <v>10</v>
      </c>
      <c r="O162" s="160">
        <v>1.24</v>
      </c>
      <c r="P162" s="16"/>
    </row>
    <row r="163" spans="1:16" s="61" customFormat="1" ht="12.75">
      <c r="A163" s="157"/>
      <c r="B163" s="157" t="s">
        <v>219</v>
      </c>
      <c r="C163" s="160">
        <v>100</v>
      </c>
      <c r="D163" s="160">
        <v>1.5</v>
      </c>
      <c r="E163" s="160">
        <v>0.5</v>
      </c>
      <c r="F163" s="160">
        <v>21</v>
      </c>
      <c r="G163" s="160">
        <v>96</v>
      </c>
      <c r="H163" s="160">
        <v>0.04</v>
      </c>
      <c r="I163" s="160">
        <v>10</v>
      </c>
      <c r="J163" s="160">
        <v>0</v>
      </c>
      <c r="K163" s="160">
        <v>0.4</v>
      </c>
      <c r="L163" s="160">
        <v>8</v>
      </c>
      <c r="M163" s="160">
        <v>28</v>
      </c>
      <c r="N163" s="160">
        <v>42</v>
      </c>
      <c r="O163" s="160">
        <v>0.6</v>
      </c>
      <c r="P163" s="16"/>
    </row>
    <row r="164" spans="1:16" s="10" customFormat="1" ht="12.75" hidden="1">
      <c r="A164" s="68"/>
      <c r="B164" s="53"/>
      <c r="C164" s="52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16"/>
    </row>
    <row r="165" spans="1:16" s="10" customFormat="1" ht="29.25" customHeight="1" hidden="1">
      <c r="A165" s="65"/>
      <c r="B165" s="13"/>
      <c r="C165" s="14"/>
      <c r="D165" s="15"/>
      <c r="E165" s="15"/>
      <c r="F165" s="15"/>
      <c r="G165" s="15"/>
      <c r="H165" s="15"/>
      <c r="I165" s="15"/>
      <c r="J165" s="92"/>
      <c r="K165" s="15"/>
      <c r="L165" s="15"/>
      <c r="M165" s="15"/>
      <c r="N165" s="15"/>
      <c r="O165" s="15"/>
      <c r="P165" s="16"/>
    </row>
    <row r="166" spans="1:16" s="10" customFormat="1" ht="12.75" hidden="1">
      <c r="A166" s="8"/>
      <c r="B166" s="13"/>
      <c r="C166" s="14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6"/>
    </row>
    <row r="167" spans="2:16" s="10" customFormat="1" ht="12.75">
      <c r="B167" s="30" t="s">
        <v>25</v>
      </c>
      <c r="C167" s="31">
        <f>SUM(C160:C166)</f>
        <v>550</v>
      </c>
      <c r="D167" s="18">
        <f>SUM(D160:D166)</f>
        <v>96.74000000000001</v>
      </c>
      <c r="E167" s="18">
        <f>SUM(E160:E166)</f>
        <v>16.9</v>
      </c>
      <c r="F167" s="18">
        <f>SUM(F160:F166)</f>
        <v>81.44</v>
      </c>
      <c r="G167" s="18">
        <f>SUM(G160:G166)</f>
        <v>528.8</v>
      </c>
      <c r="H167" s="18">
        <f>SUM(H160:H166)</f>
        <v>0.49</v>
      </c>
      <c r="I167" s="18">
        <f>SUM(I160:I166)</f>
        <v>14.559999999999999</v>
      </c>
      <c r="J167" s="18">
        <f>SUM(J160:J166)</f>
        <v>0.0648</v>
      </c>
      <c r="K167" s="18">
        <f>SUM(K160:K166)</f>
        <v>1.49</v>
      </c>
      <c r="L167" s="18">
        <f>SUM(L160:L166)</f>
        <v>243.65</v>
      </c>
      <c r="M167" s="18">
        <f>SUM(M160:M166)</f>
        <v>389.96000000000004</v>
      </c>
      <c r="N167" s="18">
        <f>SUM(N160:N166)</f>
        <v>136.25</v>
      </c>
      <c r="O167" s="18">
        <f>SUM(O160:O166)</f>
        <v>4.83</v>
      </c>
      <c r="P167" s="16"/>
    </row>
    <row r="168" spans="1:16" s="10" customFormat="1" ht="12.75" customHeight="1">
      <c r="A168" s="19" t="s">
        <v>26</v>
      </c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6"/>
    </row>
    <row r="169" spans="1:16" s="10" customFormat="1" ht="23.25" customHeight="1">
      <c r="A169" s="156">
        <v>96</v>
      </c>
      <c r="B169" s="162" t="s">
        <v>180</v>
      </c>
      <c r="C169" s="160">
        <v>250</v>
      </c>
      <c r="D169" s="160">
        <v>1.9</v>
      </c>
      <c r="E169" s="160">
        <v>5.4</v>
      </c>
      <c r="F169" s="160">
        <v>12.5</v>
      </c>
      <c r="G169" s="160">
        <v>107.29</v>
      </c>
      <c r="H169" s="160">
        <v>0</v>
      </c>
      <c r="I169" s="160">
        <v>7.4</v>
      </c>
      <c r="J169" s="160">
        <v>0</v>
      </c>
      <c r="K169" s="160">
        <v>0</v>
      </c>
      <c r="L169" s="160">
        <v>38.3</v>
      </c>
      <c r="M169" s="160">
        <v>17.9</v>
      </c>
      <c r="N169" s="160">
        <v>36.8</v>
      </c>
      <c r="O169" s="160">
        <v>0.5</v>
      </c>
      <c r="P169" s="16"/>
    </row>
    <row r="170" spans="1:16" s="10" customFormat="1" ht="23.25" customHeight="1" hidden="1">
      <c r="A170" s="156"/>
      <c r="B170" s="162"/>
      <c r="C170" s="160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"/>
    </row>
    <row r="171" spans="1:16" s="10" customFormat="1" ht="12.75">
      <c r="A171" s="156">
        <v>234</v>
      </c>
      <c r="B171" s="162" t="s">
        <v>303</v>
      </c>
      <c r="C171" s="160">
        <v>80</v>
      </c>
      <c r="D171" s="160">
        <v>10.7</v>
      </c>
      <c r="E171" s="160">
        <v>3.5</v>
      </c>
      <c r="F171" s="160">
        <v>7.5</v>
      </c>
      <c r="G171" s="160">
        <v>104.3</v>
      </c>
      <c r="H171" s="160">
        <v>0.07</v>
      </c>
      <c r="I171" s="160">
        <v>0.35</v>
      </c>
      <c r="J171" s="160">
        <v>0.01</v>
      </c>
      <c r="K171" s="160">
        <v>0.5</v>
      </c>
      <c r="L171" s="160">
        <v>93.1</v>
      </c>
      <c r="M171" s="160">
        <v>240.5</v>
      </c>
      <c r="N171" s="160">
        <v>20.9</v>
      </c>
      <c r="O171" s="160">
        <v>0.6</v>
      </c>
      <c r="P171" s="16"/>
    </row>
    <row r="172" spans="1:16" s="10" customFormat="1" ht="25.5">
      <c r="A172" s="156"/>
      <c r="B172" s="162" t="s">
        <v>274</v>
      </c>
      <c r="C172" s="160">
        <v>150</v>
      </c>
      <c r="D172" s="160">
        <v>12.99</v>
      </c>
      <c r="E172" s="160">
        <v>6.53</v>
      </c>
      <c r="F172" s="160">
        <v>33.36</v>
      </c>
      <c r="G172" s="160">
        <v>244.13</v>
      </c>
      <c r="H172" s="160">
        <v>0.57</v>
      </c>
      <c r="I172" s="160">
        <v>0</v>
      </c>
      <c r="J172" s="160">
        <v>0.03</v>
      </c>
      <c r="K172" s="160">
        <v>0.5</v>
      </c>
      <c r="L172" s="160">
        <v>90.2</v>
      </c>
      <c r="M172" s="160">
        <v>202.93</v>
      </c>
      <c r="N172" s="160">
        <v>58.76</v>
      </c>
      <c r="O172" s="160">
        <v>4.47</v>
      </c>
      <c r="P172" s="16"/>
    </row>
    <row r="173" spans="1:16" s="10" customFormat="1" ht="38.25">
      <c r="A173" s="156">
        <v>349</v>
      </c>
      <c r="B173" s="162" t="s">
        <v>269</v>
      </c>
      <c r="C173" s="160">
        <v>200</v>
      </c>
      <c r="D173" s="160">
        <v>0</v>
      </c>
      <c r="E173" s="160">
        <v>0</v>
      </c>
      <c r="F173" s="160">
        <v>15.4</v>
      </c>
      <c r="G173" s="160">
        <v>60</v>
      </c>
      <c r="H173" s="160">
        <v>0</v>
      </c>
      <c r="I173" s="160">
        <v>0.3</v>
      </c>
      <c r="J173" s="160">
        <v>0.2</v>
      </c>
      <c r="K173" s="160">
        <v>0</v>
      </c>
      <c r="L173" s="160">
        <v>18.9</v>
      </c>
      <c r="M173" s="160">
        <v>14.6</v>
      </c>
      <c r="N173" s="160">
        <v>29.7</v>
      </c>
      <c r="O173" s="160">
        <v>0.5</v>
      </c>
      <c r="P173" s="16"/>
    </row>
    <row r="174" spans="1:16" s="10" customFormat="1" ht="17.25" customHeight="1">
      <c r="A174" s="157"/>
      <c r="B174" s="162" t="s">
        <v>34</v>
      </c>
      <c r="C174" s="160">
        <v>40</v>
      </c>
      <c r="D174" s="160">
        <v>3.24</v>
      </c>
      <c r="E174" s="160">
        <v>1.36</v>
      </c>
      <c r="F174" s="160">
        <v>16.88</v>
      </c>
      <c r="G174" s="160">
        <v>88.8</v>
      </c>
      <c r="H174" s="160">
        <v>0.04</v>
      </c>
      <c r="I174" s="160">
        <v>0</v>
      </c>
      <c r="J174" s="160">
        <v>0</v>
      </c>
      <c r="K174" s="160">
        <v>0.36</v>
      </c>
      <c r="L174" s="160">
        <v>9.2</v>
      </c>
      <c r="M174" s="160">
        <v>42.4</v>
      </c>
      <c r="N174" s="160">
        <v>10</v>
      </c>
      <c r="O174" s="160">
        <v>1.24</v>
      </c>
      <c r="P174" s="16"/>
    </row>
    <row r="175" spans="1:16" s="10" customFormat="1" ht="12.75">
      <c r="A175" s="192"/>
      <c r="B175" s="174" t="s">
        <v>35</v>
      </c>
      <c r="C175" s="175">
        <f>SUM(C169:C174)</f>
        <v>720</v>
      </c>
      <c r="D175" s="176">
        <f>SUM(D169:D174)</f>
        <v>28.83</v>
      </c>
      <c r="E175" s="176">
        <f>SUM(E169:E174)</f>
        <v>16.79</v>
      </c>
      <c r="F175" s="176">
        <f>SUM(F169:F174)</f>
        <v>85.64</v>
      </c>
      <c r="G175" s="176">
        <f>SUM(G169:G174)</f>
        <v>604.52</v>
      </c>
      <c r="H175" s="176">
        <f>SUM(H169:H174)</f>
        <v>0.6799999999999999</v>
      </c>
      <c r="I175" s="176">
        <f>SUM(I169:I174)</f>
        <v>8.05</v>
      </c>
      <c r="J175" s="176">
        <f>SUM(J169:J174)</f>
        <v>0.24000000000000002</v>
      </c>
      <c r="K175" s="176">
        <f>SUM(K169:K174)</f>
        <v>1.3599999999999999</v>
      </c>
      <c r="L175" s="176">
        <f>SUM(L169:L174)</f>
        <v>249.7</v>
      </c>
      <c r="M175" s="176">
        <f>SUM(M169:M174)</f>
        <v>518.33</v>
      </c>
      <c r="N175" s="176">
        <f>SUM(N169:N174)</f>
        <v>156.16</v>
      </c>
      <c r="O175" s="176">
        <f>SUM(O169:O174)</f>
        <v>7.31</v>
      </c>
      <c r="P175" s="16"/>
    </row>
    <row r="176" spans="1:16" s="10" customFormat="1" ht="12.75">
      <c r="A176" s="80"/>
      <c r="B176" s="32" t="s">
        <v>120</v>
      </c>
      <c r="C176" s="67">
        <f>C175+C167</f>
        <v>1270</v>
      </c>
      <c r="D176" s="34">
        <f>D175+D167</f>
        <v>125.57000000000001</v>
      </c>
      <c r="E176" s="34">
        <f>E175+E167</f>
        <v>33.69</v>
      </c>
      <c r="F176" s="34">
        <f>F175+F167</f>
        <v>167.07999999999998</v>
      </c>
      <c r="G176" s="34">
        <f>G175+G167</f>
        <v>1133.32</v>
      </c>
      <c r="H176" s="34">
        <f>H175+H167</f>
        <v>1.17</v>
      </c>
      <c r="I176" s="34">
        <f>I175+I167</f>
        <v>22.61</v>
      </c>
      <c r="J176" s="34">
        <f>J175+J167</f>
        <v>0.3048</v>
      </c>
      <c r="K176" s="34">
        <f>K175+K167</f>
        <v>2.8499999999999996</v>
      </c>
      <c r="L176" s="34">
        <f>L175+L167</f>
        <v>493.35</v>
      </c>
      <c r="M176" s="34">
        <f>M175+M167</f>
        <v>908.2900000000001</v>
      </c>
      <c r="N176" s="34">
        <f>N175+N167</f>
        <v>292.40999999999997</v>
      </c>
      <c r="O176" s="34">
        <f>O175+O167</f>
        <v>12.14</v>
      </c>
      <c r="P176" s="16"/>
    </row>
    <row r="177" spans="1:16" s="10" customFormat="1" ht="12.75" customHeight="1">
      <c r="A177" s="35" t="s">
        <v>121</v>
      </c>
      <c r="B177" s="35"/>
      <c r="C177" s="35"/>
      <c r="D177" s="35"/>
      <c r="E177" s="35"/>
      <c r="F177" s="35"/>
      <c r="G177" s="35"/>
      <c r="H177" s="36"/>
      <c r="I177" s="36"/>
      <c r="J177" s="36"/>
      <c r="K177" s="36"/>
      <c r="L177" s="36"/>
      <c r="M177" s="36"/>
      <c r="N177" s="36"/>
      <c r="O177" s="36"/>
      <c r="P177" s="16"/>
    </row>
    <row r="178" spans="1:16" s="10" customFormat="1" ht="12.75" customHeight="1">
      <c r="A178" s="19" t="s">
        <v>19</v>
      </c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6"/>
    </row>
    <row r="179" spans="1:16" s="10" customFormat="1" ht="12.75">
      <c r="A179" s="156"/>
      <c r="B179" s="157" t="s">
        <v>304</v>
      </c>
      <c r="C179" s="160">
        <v>100</v>
      </c>
      <c r="D179" s="161">
        <v>16.18</v>
      </c>
      <c r="E179" s="161">
        <v>9.04</v>
      </c>
      <c r="F179" s="161">
        <v>8.77</v>
      </c>
      <c r="G179" s="161">
        <v>181.16</v>
      </c>
      <c r="H179" s="160">
        <v>0.08</v>
      </c>
      <c r="I179" s="160">
        <v>0</v>
      </c>
      <c r="J179" s="160">
        <v>0.01</v>
      </c>
      <c r="K179" s="160">
        <v>0</v>
      </c>
      <c r="L179" s="160">
        <v>12.02</v>
      </c>
      <c r="M179" s="160">
        <v>164.26</v>
      </c>
      <c r="N179" s="160">
        <v>24.45</v>
      </c>
      <c r="O179" s="160">
        <v>2.51</v>
      </c>
      <c r="P179" s="16"/>
    </row>
    <row r="180" spans="1:16" s="10" customFormat="1" ht="25.5">
      <c r="A180" s="156">
        <v>24</v>
      </c>
      <c r="B180" s="157" t="s">
        <v>253</v>
      </c>
      <c r="C180" s="160">
        <v>60</v>
      </c>
      <c r="D180" s="160">
        <v>0.57</v>
      </c>
      <c r="E180" s="160">
        <v>3.6</v>
      </c>
      <c r="F180" s="160">
        <v>1.8</v>
      </c>
      <c r="G180" s="160">
        <v>42.36</v>
      </c>
      <c r="H180" s="160">
        <v>0.02</v>
      </c>
      <c r="I180" s="160">
        <v>5.66</v>
      </c>
      <c r="J180" s="160">
        <v>0</v>
      </c>
      <c r="K180" s="160">
        <v>0.3</v>
      </c>
      <c r="L180" s="160">
        <v>16.3</v>
      </c>
      <c r="M180" s="160">
        <v>18.06</v>
      </c>
      <c r="N180" s="160">
        <v>9.9</v>
      </c>
      <c r="O180" s="160">
        <v>0.46</v>
      </c>
      <c r="P180" s="16"/>
    </row>
    <row r="181" spans="1:16" s="10" customFormat="1" ht="25.5">
      <c r="A181" s="156">
        <v>379</v>
      </c>
      <c r="B181" s="162" t="s">
        <v>305</v>
      </c>
      <c r="C181" s="160">
        <v>200</v>
      </c>
      <c r="D181" s="160">
        <v>3.97</v>
      </c>
      <c r="E181" s="160">
        <v>2.18</v>
      </c>
      <c r="F181" s="160">
        <v>15.9</v>
      </c>
      <c r="G181" s="160">
        <v>99.1</v>
      </c>
      <c r="H181" s="160">
        <v>0.04</v>
      </c>
      <c r="I181" s="160">
        <v>1.3</v>
      </c>
      <c r="J181" s="160">
        <v>0.02</v>
      </c>
      <c r="K181" s="160">
        <v>0</v>
      </c>
      <c r="L181" s="160">
        <v>125.78</v>
      </c>
      <c r="M181" s="160">
        <v>90</v>
      </c>
      <c r="N181" s="160">
        <v>14</v>
      </c>
      <c r="O181" s="160">
        <v>0.1</v>
      </c>
      <c r="P181" s="16"/>
    </row>
    <row r="182" spans="1:16" s="10" customFormat="1" ht="17.25" customHeight="1">
      <c r="A182" s="157"/>
      <c r="B182" s="162" t="s">
        <v>34</v>
      </c>
      <c r="C182" s="160">
        <v>40</v>
      </c>
      <c r="D182" s="160">
        <v>3.24</v>
      </c>
      <c r="E182" s="160">
        <v>1.36</v>
      </c>
      <c r="F182" s="160">
        <v>16.88</v>
      </c>
      <c r="G182" s="160">
        <v>88.8</v>
      </c>
      <c r="H182" s="160">
        <v>0.04</v>
      </c>
      <c r="I182" s="160">
        <v>0</v>
      </c>
      <c r="J182" s="160">
        <v>0</v>
      </c>
      <c r="K182" s="160">
        <v>0.36</v>
      </c>
      <c r="L182" s="160">
        <v>9.2</v>
      </c>
      <c r="M182" s="160">
        <v>42.4</v>
      </c>
      <c r="N182" s="160">
        <v>10</v>
      </c>
      <c r="O182" s="160">
        <v>1.24</v>
      </c>
      <c r="P182" s="16"/>
    </row>
    <row r="183" spans="1:16" s="61" customFormat="1" ht="12.75">
      <c r="A183" s="195"/>
      <c r="B183" s="195" t="s">
        <v>219</v>
      </c>
      <c r="C183" s="224">
        <v>100</v>
      </c>
      <c r="D183" s="224">
        <v>1.5</v>
      </c>
      <c r="E183" s="224">
        <v>0.5</v>
      </c>
      <c r="F183" s="224">
        <v>21</v>
      </c>
      <c r="G183" s="224">
        <v>96</v>
      </c>
      <c r="H183" s="224">
        <v>0.04</v>
      </c>
      <c r="I183" s="224">
        <v>10</v>
      </c>
      <c r="J183" s="224">
        <v>0</v>
      </c>
      <c r="K183" s="224">
        <v>0.4</v>
      </c>
      <c r="L183" s="224">
        <v>8</v>
      </c>
      <c r="M183" s="224">
        <v>28</v>
      </c>
      <c r="N183" s="224">
        <v>42</v>
      </c>
      <c r="O183" s="224">
        <v>0.6</v>
      </c>
      <c r="P183" s="16"/>
    </row>
    <row r="184" spans="2:16" s="10" customFormat="1" ht="12.75">
      <c r="B184" s="30" t="s">
        <v>25</v>
      </c>
      <c r="C184" s="31">
        <f>SUM(C179:C183)</f>
        <v>500</v>
      </c>
      <c r="D184" s="18">
        <f>SUM(D179:D183)</f>
        <v>25.46</v>
      </c>
      <c r="E184" s="18">
        <f>SUM(E179:E183)</f>
        <v>16.68</v>
      </c>
      <c r="F184" s="18">
        <f>SUM(F179:F183)</f>
        <v>64.35</v>
      </c>
      <c r="G184" s="18">
        <f>SUM(G179:G183)</f>
        <v>507.41999999999996</v>
      </c>
      <c r="H184" s="18">
        <f>SUM(H179:H183)</f>
        <v>0.22000000000000003</v>
      </c>
      <c r="I184" s="18">
        <f>SUM(I179:I183)</f>
        <v>16.96</v>
      </c>
      <c r="J184" s="18">
        <f>SUM(J179:J183)</f>
        <v>0.03</v>
      </c>
      <c r="K184" s="18">
        <f>SUM(K179:K183)</f>
        <v>1.06</v>
      </c>
      <c r="L184" s="18">
        <f>SUM(L179:L183)</f>
        <v>171.3</v>
      </c>
      <c r="M184" s="18">
        <f>SUM(M179:M183)</f>
        <v>342.72</v>
      </c>
      <c r="N184" s="18">
        <f>SUM(N179:N183)</f>
        <v>100.35000000000001</v>
      </c>
      <c r="O184" s="18">
        <f>SUM(O179:O183)</f>
        <v>4.91</v>
      </c>
      <c r="P184" s="16"/>
    </row>
    <row r="185" spans="1:16" s="10" customFormat="1" ht="12.75" customHeight="1">
      <c r="A185" s="19" t="s">
        <v>26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6"/>
    </row>
    <row r="186" spans="1:16" s="10" customFormat="1" ht="15.75" customHeight="1">
      <c r="A186" s="156">
        <v>20</v>
      </c>
      <c r="B186" s="162" t="s">
        <v>93</v>
      </c>
      <c r="C186" s="160">
        <v>60</v>
      </c>
      <c r="D186" s="160">
        <v>0.45</v>
      </c>
      <c r="E186" s="160">
        <v>3.61</v>
      </c>
      <c r="F186" s="160">
        <v>1.41</v>
      </c>
      <c r="G186" s="160">
        <v>39.93</v>
      </c>
      <c r="H186" s="160">
        <v>0.04</v>
      </c>
      <c r="I186" s="160">
        <v>2.82</v>
      </c>
      <c r="J186" s="160">
        <v>0</v>
      </c>
      <c r="K186" s="160">
        <v>0.21</v>
      </c>
      <c r="L186" s="160">
        <v>13.39</v>
      </c>
      <c r="M186" s="160">
        <v>33.75</v>
      </c>
      <c r="N186" s="160">
        <v>7.91</v>
      </c>
      <c r="O186" s="160">
        <v>0.34</v>
      </c>
      <c r="P186" s="16"/>
    </row>
    <row r="187" spans="1:16" s="10" customFormat="1" ht="25.5">
      <c r="A187" s="156"/>
      <c r="B187" s="162" t="s">
        <v>306</v>
      </c>
      <c r="C187" s="160">
        <v>250</v>
      </c>
      <c r="D187" s="160">
        <v>2.18</v>
      </c>
      <c r="E187" s="160">
        <v>3.63</v>
      </c>
      <c r="F187" s="160">
        <v>12.11</v>
      </c>
      <c r="G187" s="160">
        <v>89.85</v>
      </c>
      <c r="H187" s="160">
        <v>0.045</v>
      </c>
      <c r="I187" s="160">
        <v>13.19</v>
      </c>
      <c r="J187" s="160">
        <v>0.01</v>
      </c>
      <c r="K187" s="160"/>
      <c r="L187" s="160">
        <v>58.05</v>
      </c>
      <c r="M187" s="160">
        <v>66.62</v>
      </c>
      <c r="N187" s="160">
        <v>35.16</v>
      </c>
      <c r="O187" s="160">
        <v>1.71</v>
      </c>
      <c r="P187" s="16"/>
    </row>
    <row r="188" spans="1:16" s="10" customFormat="1" ht="16.5" customHeight="1">
      <c r="A188" s="156">
        <v>288</v>
      </c>
      <c r="B188" s="162" t="s">
        <v>307</v>
      </c>
      <c r="C188" s="160">
        <v>80</v>
      </c>
      <c r="D188" s="160">
        <v>18.7</v>
      </c>
      <c r="E188" s="160">
        <v>9.66</v>
      </c>
      <c r="F188" s="160">
        <v>0</v>
      </c>
      <c r="G188" s="160">
        <v>262.4</v>
      </c>
      <c r="H188" s="160">
        <v>0.04</v>
      </c>
      <c r="I188" s="160">
        <v>0</v>
      </c>
      <c r="J188" s="160">
        <v>0.16</v>
      </c>
      <c r="K188" s="160">
        <v>0.17</v>
      </c>
      <c r="L188" s="160">
        <v>32</v>
      </c>
      <c r="M188" s="160">
        <v>124.4</v>
      </c>
      <c r="N188" s="160" t="s">
        <v>308</v>
      </c>
      <c r="O188" s="160">
        <v>2</v>
      </c>
      <c r="P188" s="16"/>
    </row>
    <row r="189" spans="1:16" s="10" customFormat="1" ht="14.25" customHeight="1">
      <c r="A189" s="156">
        <v>139</v>
      </c>
      <c r="B189" s="162" t="s">
        <v>111</v>
      </c>
      <c r="C189" s="160">
        <v>150</v>
      </c>
      <c r="D189" s="160">
        <v>3</v>
      </c>
      <c r="E189" s="160">
        <v>5.52</v>
      </c>
      <c r="F189" s="160">
        <v>11.8</v>
      </c>
      <c r="G189" s="160">
        <v>115.5</v>
      </c>
      <c r="H189" s="160">
        <v>0.03</v>
      </c>
      <c r="I189" s="160">
        <v>2.75</v>
      </c>
      <c r="J189" s="160">
        <v>0</v>
      </c>
      <c r="K189" s="160">
        <v>0.15</v>
      </c>
      <c r="L189" s="160">
        <v>88.1</v>
      </c>
      <c r="M189" s="160">
        <v>91</v>
      </c>
      <c r="N189" s="160">
        <v>20.85</v>
      </c>
      <c r="O189" s="160">
        <v>1.2</v>
      </c>
      <c r="P189" s="16"/>
    </row>
    <row r="190" spans="1:16" s="61" customFormat="1" ht="27.75" customHeight="1">
      <c r="A190" s="156">
        <v>342</v>
      </c>
      <c r="B190" s="162" t="s">
        <v>208</v>
      </c>
      <c r="C190" s="160">
        <v>200</v>
      </c>
      <c r="D190" s="160">
        <v>0.2</v>
      </c>
      <c r="E190" s="160">
        <v>0.2</v>
      </c>
      <c r="F190" s="160">
        <v>21.2</v>
      </c>
      <c r="G190" s="160">
        <v>115</v>
      </c>
      <c r="H190" s="160">
        <v>0.01</v>
      </c>
      <c r="I190" s="160">
        <v>9.6</v>
      </c>
      <c r="J190" s="160">
        <v>0</v>
      </c>
      <c r="K190" s="160" t="s">
        <v>209</v>
      </c>
      <c r="L190" s="160">
        <v>49.3</v>
      </c>
      <c r="M190" s="160">
        <v>6.42</v>
      </c>
      <c r="N190" s="160">
        <v>4</v>
      </c>
      <c r="O190" s="160">
        <v>0.8</v>
      </c>
      <c r="P190" s="16"/>
    </row>
    <row r="191" spans="1:16" s="10" customFormat="1" ht="17.25" customHeight="1">
      <c r="A191" s="157"/>
      <c r="B191" s="162" t="s">
        <v>34</v>
      </c>
      <c r="C191" s="160">
        <v>40</v>
      </c>
      <c r="D191" s="160">
        <v>3.24</v>
      </c>
      <c r="E191" s="160">
        <v>1.36</v>
      </c>
      <c r="F191" s="160">
        <v>16.88</v>
      </c>
      <c r="G191" s="160">
        <v>88.8</v>
      </c>
      <c r="H191" s="160">
        <v>0.04</v>
      </c>
      <c r="I191" s="160">
        <v>0</v>
      </c>
      <c r="J191" s="160">
        <v>0</v>
      </c>
      <c r="K191" s="160">
        <v>0.36</v>
      </c>
      <c r="L191" s="160">
        <v>9.2</v>
      </c>
      <c r="M191" s="160">
        <v>42.4</v>
      </c>
      <c r="N191" s="160">
        <v>10</v>
      </c>
      <c r="O191" s="160">
        <v>1.24</v>
      </c>
      <c r="P191" s="16"/>
    </row>
    <row r="192" spans="1:16" s="10" customFormat="1" ht="18" customHeight="1" hidden="1">
      <c r="A192" s="194"/>
      <c r="B192" s="178"/>
      <c r="C192" s="179"/>
      <c r="D192" s="181"/>
      <c r="E192" s="181"/>
      <c r="F192" s="181"/>
      <c r="G192" s="181"/>
      <c r="H192" s="181"/>
      <c r="I192" s="181"/>
      <c r="J192" s="181"/>
      <c r="K192" s="181"/>
      <c r="L192" s="181"/>
      <c r="M192" s="181"/>
      <c r="N192" s="181"/>
      <c r="O192" s="181"/>
      <c r="P192" s="16"/>
    </row>
    <row r="193" spans="1:16" s="10" customFormat="1" ht="12.75" hidden="1">
      <c r="A193" s="8"/>
      <c r="B193" s="7"/>
      <c r="C193" s="8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16"/>
    </row>
    <row r="194" spans="1:16" s="10" customFormat="1" ht="18.75" customHeight="1" hidden="1">
      <c r="A194" s="8"/>
      <c r="B194" s="7"/>
      <c r="C194" s="28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16"/>
    </row>
    <row r="195" spans="1:15" s="101" customFormat="1" ht="12.75">
      <c r="A195" s="98"/>
      <c r="B195" s="99" t="s">
        <v>35</v>
      </c>
      <c r="C195" s="100">
        <f>SUM(C186:C194)</f>
        <v>780</v>
      </c>
      <c r="D195" s="18">
        <f>SUM(D186:D194)</f>
        <v>27.77</v>
      </c>
      <c r="E195" s="18">
        <f>SUM(E186:E194)</f>
        <v>23.979999999999997</v>
      </c>
      <c r="F195" s="18">
        <f>SUM(F186:F194)</f>
        <v>63.39999999999999</v>
      </c>
      <c r="G195" s="18">
        <f>SUM(G186:G194)</f>
        <v>711.4799999999999</v>
      </c>
      <c r="H195" s="18">
        <f>SUM(H186:H194)</f>
        <v>0.205</v>
      </c>
      <c r="I195" s="18">
        <f>SUM(I186:I194)</f>
        <v>28.36</v>
      </c>
      <c r="J195" s="18">
        <f>SUM(J186:J194)</f>
        <v>0.17</v>
      </c>
      <c r="K195" s="18">
        <f>SUM(K186:K194)</f>
        <v>0.8899999999999999</v>
      </c>
      <c r="L195" s="18">
        <f>SUM(L186:L194)</f>
        <v>250.03999999999996</v>
      </c>
      <c r="M195" s="18">
        <f>SUM(M186:M194)</f>
        <v>364.59</v>
      </c>
      <c r="N195" s="18">
        <f>SUM(N186:N194)</f>
        <v>77.91999999999999</v>
      </c>
      <c r="O195" s="18">
        <f>SUM(O186:O194)</f>
        <v>7.29</v>
      </c>
    </row>
    <row r="196" spans="1:15" ht="12.75">
      <c r="A196" s="102"/>
      <c r="B196" s="103" t="s">
        <v>128</v>
      </c>
      <c r="C196" s="104">
        <f>C195+C184</f>
        <v>1280</v>
      </c>
      <c r="D196" s="105">
        <f>D195+D184</f>
        <v>53.230000000000004</v>
      </c>
      <c r="E196" s="105">
        <f>E195+E184</f>
        <v>40.66</v>
      </c>
      <c r="F196" s="105">
        <f>F195+F184</f>
        <v>127.74999999999999</v>
      </c>
      <c r="G196" s="105">
        <f>G195+G184</f>
        <v>1218.8999999999999</v>
      </c>
      <c r="H196" s="105">
        <f>H195+H184</f>
        <v>0.42500000000000004</v>
      </c>
      <c r="I196" s="105">
        <f>I195+I184</f>
        <v>45.32</v>
      </c>
      <c r="J196" s="105">
        <f>J195+J184</f>
        <v>0.2</v>
      </c>
      <c r="K196" s="105">
        <f>K195+K184</f>
        <v>1.95</v>
      </c>
      <c r="L196" s="105">
        <f>L195+L184</f>
        <v>421.34</v>
      </c>
      <c r="M196" s="105">
        <f>M195+M184</f>
        <v>707.31</v>
      </c>
      <c r="N196" s="105">
        <f>N195+N184</f>
        <v>178.26999999999998</v>
      </c>
      <c r="O196" s="105">
        <f>O195+O184</f>
        <v>12.2</v>
      </c>
    </row>
    <row r="197" spans="1:15" ht="12.75">
      <c r="A197" s="102"/>
      <c r="B197" s="106" t="s">
        <v>129</v>
      </c>
      <c r="C197" s="106"/>
      <c r="D197" s="107">
        <f>D196+D176+D157+D139+D123+D103+D82+D61+D42+D24</f>
        <v>559.5100000000001</v>
      </c>
      <c r="E197" s="107">
        <f>E196+E176+E157+E139+E123+E103+E82+E61+E42+E24</f>
        <v>440.54999999999995</v>
      </c>
      <c r="F197" s="107">
        <f>F196+F176+F157+F139+F123+F103+F82+F61+F42+F24</f>
        <v>1309.3899999999999</v>
      </c>
      <c r="G197" s="107">
        <f>G196+G176+G157+G139+G123+G103+G82+G61+G42+G24</f>
        <v>11499.890000000001</v>
      </c>
      <c r="H197" s="107">
        <f>H196+H176+H157+H139+H123+H103+H82+H61+H42+H24</f>
        <v>8.124</v>
      </c>
      <c r="I197" s="107">
        <f>I196+I176+I157+I139+I123+I103+I82+I61+I42+I24</f>
        <v>598.64</v>
      </c>
      <c r="J197" s="107">
        <f>J196+J176+J157+J139+J123+J103+J82+J61+J42+J24</f>
        <v>14.785799999999998</v>
      </c>
      <c r="K197" s="107">
        <f>K196+K176+K157+K139+K123+K103+K82+K61+K42+K24</f>
        <v>49.43</v>
      </c>
      <c r="L197" s="107">
        <f>L196+L176+L157+L139+L123+L103+L82+L61+L42+L24</f>
        <v>5887.38</v>
      </c>
      <c r="M197" s="107">
        <f>M196+M176+M157+M139+M123+M103+M82+M61+M42+M24</f>
        <v>8707.48</v>
      </c>
      <c r="N197" s="107">
        <f>N196+N176+N157+N139+N123+N103+N82+N61+N42+N24</f>
        <v>2373</v>
      </c>
      <c r="O197" s="107">
        <f>O196+O176+O157+O139+O123+O103+O82+O61+O42+O24</f>
        <v>147.89</v>
      </c>
    </row>
    <row r="199" spans="1:16" s="112" customFormat="1" ht="12.75" customHeight="1">
      <c r="A199" s="108"/>
      <c r="B199" s="109" t="s">
        <v>130</v>
      </c>
      <c r="C199" s="109"/>
      <c r="D199" s="110">
        <f>D184+D167+D148+D130+D111+D91+D70+D51+D33+D12</f>
        <v>301.83</v>
      </c>
      <c r="E199" s="110">
        <f>E184+E167+E148+E130+E111+E91+E70+E51+E33+E12</f>
        <v>208.90999999999997</v>
      </c>
      <c r="F199" s="110">
        <f>F184+F167+F148+F130+F111+F91+F70+F51+F33+F12</f>
        <v>607.19</v>
      </c>
      <c r="G199" s="111">
        <f>G184+G167+G148+G130+G111+G91+G70+G51+G33+G12</f>
        <v>5212.14</v>
      </c>
      <c r="H199" s="111">
        <f>H184+H167+H148+H130+H111+H91+H70+H51+H33+H12</f>
        <v>3.644</v>
      </c>
      <c r="I199" s="111">
        <f>I184+I167+I148+I130+I111+I91+I70+I51+I33+I12</f>
        <v>109.44999999999999</v>
      </c>
      <c r="J199" s="111">
        <f>J184+J167+J148+J130+J111+J91+J70+J51+J33+J12</f>
        <v>1.7488000000000001</v>
      </c>
      <c r="K199" s="111">
        <f>K184+K167+K148+K130+K111+K91+K70+K51+K33+K12</f>
        <v>15.590000000000002</v>
      </c>
      <c r="L199" s="111">
        <f>L184+L167+L148+L130+L111+L91+L70+L51+L33+L12</f>
        <v>3386.82</v>
      </c>
      <c r="M199" s="111">
        <f>M184+M167+M148+M130+M111+M91+M70+M51+M33+M12</f>
        <v>4114.9</v>
      </c>
      <c r="N199" s="111">
        <f>N184+N167+N148+N130+N111+N91+N70+N51+N33+N12</f>
        <v>1187.41</v>
      </c>
      <c r="O199" s="111">
        <f>O184+O167+O148+O130+O111+O91+O70+O51+O33+O12</f>
        <v>70.51</v>
      </c>
      <c r="P199" s="16"/>
    </row>
    <row r="200" spans="1:15" ht="12.75" customHeight="1">
      <c r="A200" s="113"/>
      <c r="B200" s="109" t="s">
        <v>131</v>
      </c>
      <c r="C200" s="109"/>
      <c r="D200" s="114">
        <f>D199/10</f>
        <v>30.183</v>
      </c>
      <c r="E200" s="114">
        <f>E199/10</f>
        <v>20.891</v>
      </c>
      <c r="F200" s="114">
        <f>F199/10</f>
        <v>60.71900000000001</v>
      </c>
      <c r="G200" s="115">
        <f>G199/10</f>
        <v>521.214</v>
      </c>
      <c r="H200" s="115">
        <f>H199/10</f>
        <v>0.3644</v>
      </c>
      <c r="I200" s="115">
        <f>I199/10</f>
        <v>10.944999999999999</v>
      </c>
      <c r="J200" s="115">
        <f>J199/10</f>
        <v>0.17488</v>
      </c>
      <c r="K200" s="115">
        <f>K199/10</f>
        <v>1.5590000000000002</v>
      </c>
      <c r="L200" s="115">
        <f>L199/10</f>
        <v>338.682</v>
      </c>
      <c r="M200" s="115">
        <f>M199/10</f>
        <v>411.48999999999995</v>
      </c>
      <c r="N200" s="115">
        <f>N199/10</f>
        <v>118.74100000000001</v>
      </c>
      <c r="O200" s="115">
        <f>O199/10</f>
        <v>7.051</v>
      </c>
    </row>
    <row r="201" spans="1:15" ht="12.75">
      <c r="A201" s="116" t="s">
        <v>132</v>
      </c>
      <c r="B201" s="116"/>
      <c r="C201" s="116"/>
      <c r="D201" s="117">
        <f>4*D200/G200</f>
        <v>0.23163614177669822</v>
      </c>
      <c r="E201" s="117">
        <f>9*E200/G200</f>
        <v>0.36073282759097025</v>
      </c>
      <c r="F201" s="117">
        <f>4*F200/G200</f>
        <v>0.4659813435556221</v>
      </c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2.75" customHeight="1">
      <c r="A202" s="119" t="s">
        <v>133</v>
      </c>
      <c r="B202" s="119"/>
      <c r="C202" s="119"/>
      <c r="D202" s="120">
        <f>D200/D215</f>
        <v>0.391987012987013</v>
      </c>
      <c r="E202" s="120">
        <f>E200/E215</f>
        <v>0.26444303797468355</v>
      </c>
      <c r="F202" s="120">
        <f>F200/F215</f>
        <v>0.18125074626865675</v>
      </c>
      <c r="G202" s="121">
        <f>G200/G215</f>
        <v>0.22179319148936172</v>
      </c>
      <c r="H202" s="121">
        <f>H200/H215</f>
        <v>0.3312727272727273</v>
      </c>
      <c r="I202" s="121">
        <f>I200/I215</f>
        <v>0.18241666666666664</v>
      </c>
      <c r="J202" s="121">
        <f>J200/J215</f>
        <v>0.00024982857142857146</v>
      </c>
      <c r="K202" s="121">
        <f>K200/K215</f>
        <v>0.1559</v>
      </c>
      <c r="L202" s="121">
        <f>L200/L215</f>
        <v>0.30789272727272726</v>
      </c>
      <c r="M202" s="121">
        <f>M200/M215</f>
        <v>0.3740818181818181</v>
      </c>
      <c r="N202" s="121">
        <f>N200/N215</f>
        <v>0.47496400000000005</v>
      </c>
      <c r="O202" s="121">
        <f>O200/O215</f>
        <v>0.5875833333333333</v>
      </c>
    </row>
    <row r="203" spans="1:15" ht="12.75">
      <c r="A203" s="108" t="s">
        <v>134</v>
      </c>
      <c r="B203" s="108"/>
      <c r="C203" s="108"/>
      <c r="D203" s="122">
        <f>D200/D217</f>
        <v>0.3830329949238579</v>
      </c>
      <c r="E203" s="123">
        <f>E200/E217</f>
        <v>0.2685218508997429</v>
      </c>
      <c r="F203" s="122">
        <f>F200/F217</f>
        <v>0.19312659033078886</v>
      </c>
      <c r="G203" s="122">
        <f>G200/G217</f>
        <v>0.22933691204294457</v>
      </c>
      <c r="H203" s="122">
        <f>H200/H217</f>
        <v>0.2602857142857143</v>
      </c>
      <c r="I203" s="122">
        <f>I200/I217</f>
        <v>0.1277129521586931</v>
      </c>
      <c r="J203" s="122">
        <f>J200/J217</f>
        <v>0.00022483929030599128</v>
      </c>
      <c r="K203" s="122">
        <f>K200/K217</f>
        <v>0.14045045045045046</v>
      </c>
      <c r="L203" s="122">
        <f>L200/L217</f>
        <v>0.29249676137835734</v>
      </c>
      <c r="M203" s="122">
        <f>M200/M217</f>
        <v>0.2992654545454545</v>
      </c>
      <c r="N203" s="122">
        <f>N200/N217</f>
        <v>0.42743340532757385</v>
      </c>
      <c r="O203" s="122">
        <f>O200/O217</f>
        <v>0.5301503759398496</v>
      </c>
    </row>
    <row r="204" spans="1:16" s="112" customFormat="1" ht="12.75" customHeight="1">
      <c r="A204" s="124"/>
      <c r="B204" s="125" t="s">
        <v>135</v>
      </c>
      <c r="C204" s="125"/>
      <c r="D204" s="126">
        <f>D195+D175+D156+D138+D122+D102+D81+D60+D41+D23</f>
        <v>257.68</v>
      </c>
      <c r="E204" s="126">
        <f>E195+E175+E156+E138+E122+E102+E81+E60+E41+E23</f>
        <v>231.63999999999996</v>
      </c>
      <c r="F204" s="126">
        <f>F195+F175+F156+F138+F122+F102+F81+F60+F41+F23</f>
        <v>702.1999999999999</v>
      </c>
      <c r="G204" s="111">
        <f>G195+G175+G156+G138+G122+G102+G81+G60+G41+G23</f>
        <v>6287.749999999999</v>
      </c>
      <c r="H204" s="111">
        <f>H195+H175+H156+H138+H122+H102+H81+H60+H41+H23</f>
        <v>4.48</v>
      </c>
      <c r="I204" s="111">
        <f>I195+I175+I156+I138+I122+I102+I81+I60+I41+I23</f>
        <v>489.19000000000005</v>
      </c>
      <c r="J204" s="111">
        <f>J195+J175+J156+J138+J122+J102+J81+J60+J41+J23</f>
        <v>13.037</v>
      </c>
      <c r="K204" s="111">
        <f>K195+K175+K156+K138+K122+K102+K81+K60+K41+K23</f>
        <v>33.839999999999996</v>
      </c>
      <c r="L204" s="111">
        <f>L195+L175+L156+L138+L122+L102+L81+L60+L41+L23</f>
        <v>2500.56</v>
      </c>
      <c r="M204" s="111">
        <f>M195+M175+M156+M138+M122+M102+M81+M60+M41+M23</f>
        <v>4592.579999999999</v>
      </c>
      <c r="N204" s="111">
        <f>N195+N175+N156+N138+N122+N102+N81+N60+N41+N23</f>
        <v>1185.5900000000001</v>
      </c>
      <c r="O204" s="111">
        <f>O195+O175+O156+O138+O122+O102+O81+O60+O41+O23</f>
        <v>77.38</v>
      </c>
      <c r="P204" s="16"/>
    </row>
    <row r="205" spans="1:15" ht="12.75" customHeight="1">
      <c r="A205" s="127"/>
      <c r="B205" s="125" t="s">
        <v>136</v>
      </c>
      <c r="C205" s="125"/>
      <c r="D205" s="128">
        <f>D204/10</f>
        <v>25.768</v>
      </c>
      <c r="E205" s="128">
        <f>E204/10</f>
        <v>23.163999999999994</v>
      </c>
      <c r="F205" s="128">
        <f>F204/10</f>
        <v>70.22</v>
      </c>
      <c r="G205" s="115">
        <f>G204/10</f>
        <v>628.7749999999999</v>
      </c>
      <c r="H205" s="115">
        <f>H204/10</f>
        <v>0.44800000000000006</v>
      </c>
      <c r="I205" s="115">
        <f>I204/10</f>
        <v>48.919000000000004</v>
      </c>
      <c r="J205" s="115">
        <f>J204/10</f>
        <v>1.3037</v>
      </c>
      <c r="K205" s="115">
        <f>K204/10</f>
        <v>3.3839999999999995</v>
      </c>
      <c r="L205" s="115">
        <f>L204/10</f>
        <v>250.05599999999998</v>
      </c>
      <c r="M205" s="115">
        <f>M204/10</f>
        <v>459.2579999999999</v>
      </c>
      <c r="N205" s="115">
        <f>N204/10</f>
        <v>118.55900000000001</v>
      </c>
      <c r="O205" s="115">
        <f>O204/10</f>
        <v>7.7379999999999995</v>
      </c>
    </row>
    <row r="206" spans="1:15" ht="12.75">
      <c r="A206" s="129" t="s">
        <v>132</v>
      </c>
      <c r="B206" s="129"/>
      <c r="C206" s="129"/>
      <c r="D206" s="130">
        <f>4*D205/G205</f>
        <v>0.16392509244165246</v>
      </c>
      <c r="E206" s="130">
        <f>9*E205/G205</f>
        <v>0.3315589837382211</v>
      </c>
      <c r="F206" s="130">
        <f>4*F205/G205</f>
        <v>0.44670987237088</v>
      </c>
      <c r="G206" s="118"/>
      <c r="H206" s="118"/>
      <c r="I206" s="118"/>
      <c r="J206" s="118"/>
      <c r="K206" s="118"/>
      <c r="L206" s="118"/>
      <c r="M206" s="118"/>
      <c r="N206" s="118"/>
      <c r="O206" s="118"/>
    </row>
    <row r="207" spans="1:15" ht="12.75" customHeight="1">
      <c r="A207" s="119" t="s">
        <v>133</v>
      </c>
      <c r="B207" s="119"/>
      <c r="C207" s="119"/>
      <c r="D207" s="120">
        <f>D205/D215</f>
        <v>0.33464935064935064</v>
      </c>
      <c r="E207" s="120">
        <f>E205/E215</f>
        <v>0.29321518987341766</v>
      </c>
      <c r="F207" s="120">
        <f>F205/F215</f>
        <v>0.20961194029850747</v>
      </c>
      <c r="G207" s="121">
        <f>G205/G215</f>
        <v>0.267563829787234</v>
      </c>
      <c r="H207" s="121">
        <f>H205/H215</f>
        <v>0.4072727272727273</v>
      </c>
      <c r="I207" s="121">
        <f>I205/I215</f>
        <v>0.8153166666666667</v>
      </c>
      <c r="J207" s="121">
        <f>J205/J215</f>
        <v>0.0018624285714285715</v>
      </c>
      <c r="K207" s="121">
        <f>K205/K215</f>
        <v>0.3383999999999999</v>
      </c>
      <c r="L207" s="121">
        <f>L205/L215</f>
        <v>0.22732363636363634</v>
      </c>
      <c r="M207" s="121">
        <f>M205/M215</f>
        <v>0.41750727272727267</v>
      </c>
      <c r="N207" s="121">
        <f>N205/N215</f>
        <v>0.47423600000000005</v>
      </c>
      <c r="O207" s="121">
        <f>O205/O215</f>
        <v>0.6448333333333333</v>
      </c>
    </row>
    <row r="208" spans="1:15" ht="12.75">
      <c r="A208" s="124" t="s">
        <v>134</v>
      </c>
      <c r="B208" s="124"/>
      <c r="C208" s="124"/>
      <c r="D208" s="131">
        <f>D205/D217</f>
        <v>0.327005076142132</v>
      </c>
      <c r="E208" s="131">
        <f>E205/E217</f>
        <v>0.29773778920308475</v>
      </c>
      <c r="F208" s="131">
        <f>F205/F217</f>
        <v>0.22334605597964377</v>
      </c>
      <c r="G208" s="122">
        <f>G205/G217</f>
        <v>0.2766643199718396</v>
      </c>
      <c r="H208" s="122">
        <f>H205/H217</f>
        <v>0.32000000000000006</v>
      </c>
      <c r="I208" s="122">
        <f>I205/I217</f>
        <v>0.5708168028004668</v>
      </c>
      <c r="J208" s="122">
        <f>J205/J217</f>
        <v>0.0016761378246335822</v>
      </c>
      <c r="K208" s="122">
        <f>K205/K217</f>
        <v>0.3048648648648648</v>
      </c>
      <c r="L208" s="122">
        <f>L205/L217</f>
        <v>0.21595647292512304</v>
      </c>
      <c r="M208" s="122">
        <f>M205/M217</f>
        <v>0.3340058181818181</v>
      </c>
      <c r="N208" s="122">
        <f>N205/N217</f>
        <v>0.4267782577393809</v>
      </c>
      <c r="O208" s="122">
        <f>O205/O217</f>
        <v>0.5818045112781954</v>
      </c>
    </row>
    <row r="209" spans="1:16" s="112" customFormat="1" ht="12.75" customHeight="1">
      <c r="A209" s="132"/>
      <c r="B209" s="133" t="s">
        <v>137</v>
      </c>
      <c r="C209" s="133"/>
      <c r="D209" s="111">
        <f>D204+D199</f>
        <v>559.51</v>
      </c>
      <c r="E209" s="111">
        <f>E204+E199</f>
        <v>440.54999999999995</v>
      </c>
      <c r="F209" s="111">
        <f>F204+F199</f>
        <v>1309.3899999999999</v>
      </c>
      <c r="G209" s="111">
        <f>G204+G199</f>
        <v>11499.89</v>
      </c>
      <c r="H209" s="111">
        <f>H204+H199</f>
        <v>8.124</v>
      </c>
      <c r="I209" s="111">
        <f>I204+I199</f>
        <v>598.6400000000001</v>
      </c>
      <c r="J209" s="111">
        <f>J204+J199</f>
        <v>14.785800000000002</v>
      </c>
      <c r="K209" s="111">
        <f>K204+K199</f>
        <v>49.43</v>
      </c>
      <c r="L209" s="111">
        <f>L204+L199</f>
        <v>5887.38</v>
      </c>
      <c r="M209" s="111">
        <f>M204+M199</f>
        <v>8707.48</v>
      </c>
      <c r="N209" s="111">
        <f>N204+N199</f>
        <v>2373</v>
      </c>
      <c r="O209" s="111">
        <f>O204+O199</f>
        <v>147.89</v>
      </c>
      <c r="P209" s="16"/>
    </row>
    <row r="210" spans="1:15" ht="12.75" customHeight="1">
      <c r="A210" s="134"/>
      <c r="B210" s="133" t="s">
        <v>138</v>
      </c>
      <c r="C210" s="133"/>
      <c r="D210" s="115">
        <f>D209/10</f>
        <v>55.951</v>
      </c>
      <c r="E210" s="115">
        <f>E209/10</f>
        <v>44.05499999999999</v>
      </c>
      <c r="F210" s="115">
        <f>F209/10</f>
        <v>130.939</v>
      </c>
      <c r="G210" s="115">
        <f>G209/10</f>
        <v>1149.989</v>
      </c>
      <c r="H210" s="115">
        <f>H209/10</f>
        <v>0.8124</v>
      </c>
      <c r="I210" s="115">
        <f>I209/10</f>
        <v>59.86400000000001</v>
      </c>
      <c r="J210" s="115">
        <f>J209/10</f>
        <v>1.4785800000000002</v>
      </c>
      <c r="K210" s="115">
        <f>K209/10</f>
        <v>4.943</v>
      </c>
      <c r="L210" s="115">
        <f>L209/10</f>
        <v>588.738</v>
      </c>
      <c r="M210" s="115">
        <f>M209/10</f>
        <v>870.7479999999999</v>
      </c>
      <c r="N210" s="115">
        <f>N209/10</f>
        <v>237.3</v>
      </c>
      <c r="O210" s="115">
        <f>O209/10</f>
        <v>14.788999999999998</v>
      </c>
    </row>
    <row r="211" spans="1:15" ht="12.75">
      <c r="A211" s="135" t="s">
        <v>132</v>
      </c>
      <c r="B211" s="135"/>
      <c r="C211" s="135"/>
      <c r="D211" s="130">
        <f>4*D210/G210</f>
        <v>0.19461403543859984</v>
      </c>
      <c r="E211" s="130">
        <f>9*E210/G210</f>
        <v>0.3447815587801274</v>
      </c>
      <c r="F211" s="130">
        <f>4*F210/G210</f>
        <v>0.45544435642427883</v>
      </c>
      <c r="G211" s="118"/>
      <c r="H211" s="118"/>
      <c r="I211" s="118"/>
      <c r="J211" s="118"/>
      <c r="K211" s="118"/>
      <c r="L211" s="118"/>
      <c r="M211" s="118"/>
      <c r="N211" s="118"/>
      <c r="O211" s="118"/>
    </row>
    <row r="212" spans="1:15" ht="12.75" customHeight="1">
      <c r="A212" s="133" t="s">
        <v>133</v>
      </c>
      <c r="B212" s="133"/>
      <c r="C212" s="133"/>
      <c r="D212" s="121">
        <f>D210/D215</f>
        <v>0.7266363636363636</v>
      </c>
      <c r="E212" s="121">
        <f>E210/E215</f>
        <v>0.5576582278481012</v>
      </c>
      <c r="F212" s="121">
        <f>F210/F215</f>
        <v>0.39086268656716416</v>
      </c>
      <c r="G212" s="121">
        <f>G210/G215</f>
        <v>0.48935702127659575</v>
      </c>
      <c r="H212" s="121">
        <f>H210/H215</f>
        <v>0.7385454545454545</v>
      </c>
      <c r="I212" s="121">
        <f>I210/I215</f>
        <v>0.9977333333333335</v>
      </c>
      <c r="J212" s="121">
        <f>J210/J215</f>
        <v>0.002112257142857143</v>
      </c>
      <c r="K212" s="121">
        <f>K210/K215</f>
        <v>0.49429999999999996</v>
      </c>
      <c r="L212" s="121">
        <f>L210/L215</f>
        <v>0.5352163636363637</v>
      </c>
      <c r="M212" s="121">
        <f>M210/M215</f>
        <v>0.7915890909090908</v>
      </c>
      <c r="N212" s="121">
        <f>N210/N215</f>
        <v>0.9492</v>
      </c>
      <c r="O212" s="121">
        <f>O210/O215</f>
        <v>1.2324166666666665</v>
      </c>
    </row>
    <row r="213" spans="1:15" ht="12.75">
      <c r="A213" s="136" t="s">
        <v>134</v>
      </c>
      <c r="B213" s="136"/>
      <c r="C213" s="136"/>
      <c r="D213" s="122">
        <f>D210/D217</f>
        <v>0.7100380710659899</v>
      </c>
      <c r="E213" s="122">
        <f>E210/E217</f>
        <v>0.5662596401028277</v>
      </c>
      <c r="F213" s="122">
        <f>F210/F217</f>
        <v>0.41647264631043257</v>
      </c>
      <c r="G213" s="122">
        <f>G210/G217</f>
        <v>0.5060012320147842</v>
      </c>
      <c r="H213" s="122">
        <f>H210/H217</f>
        <v>0.5802857142857143</v>
      </c>
      <c r="I213" s="122">
        <f>I210/I217</f>
        <v>0.6985297549591599</v>
      </c>
      <c r="J213" s="122">
        <f>J210/J217</f>
        <v>0.0019009771149395736</v>
      </c>
      <c r="K213" s="122">
        <f>K210/K217</f>
        <v>0.4453153153153153</v>
      </c>
      <c r="L213" s="122">
        <f>L210/L217</f>
        <v>0.5084532343034804</v>
      </c>
      <c r="M213" s="122">
        <f>M210/M217</f>
        <v>0.6332712727272727</v>
      </c>
      <c r="N213" s="122">
        <f>N210/N217</f>
        <v>0.8542116630669546</v>
      </c>
      <c r="O213" s="122">
        <f>O210/O217</f>
        <v>1.111954887218045</v>
      </c>
    </row>
    <row r="214" spans="1:15" ht="12.75" customHeight="1">
      <c r="A214" s="137" t="s">
        <v>139</v>
      </c>
      <c r="B214" s="137"/>
      <c r="C214" s="137"/>
      <c r="D214" s="138">
        <v>63</v>
      </c>
      <c r="E214" s="138">
        <v>70</v>
      </c>
      <c r="F214" s="138">
        <v>305</v>
      </c>
      <c r="G214" s="138">
        <v>2100</v>
      </c>
      <c r="H214" s="139">
        <v>1.1</v>
      </c>
      <c r="I214" s="138">
        <v>60</v>
      </c>
      <c r="J214" s="138">
        <v>700</v>
      </c>
      <c r="K214" s="138">
        <v>10</v>
      </c>
      <c r="L214" s="138">
        <v>1100</v>
      </c>
      <c r="M214" s="138">
        <v>1100</v>
      </c>
      <c r="N214" s="138">
        <v>250</v>
      </c>
      <c r="O214" s="138">
        <v>12</v>
      </c>
    </row>
    <row r="215" spans="1:15" ht="12.75" customHeight="1">
      <c r="A215" s="133" t="s">
        <v>140</v>
      </c>
      <c r="B215" s="133"/>
      <c r="C215" s="133"/>
      <c r="D215" s="140">
        <v>77</v>
      </c>
      <c r="E215" s="140">
        <v>79</v>
      </c>
      <c r="F215" s="140">
        <v>335</v>
      </c>
      <c r="G215" s="140">
        <v>2350</v>
      </c>
      <c r="H215" s="140">
        <v>1.1</v>
      </c>
      <c r="I215" s="140">
        <v>60</v>
      </c>
      <c r="J215" s="140">
        <v>700</v>
      </c>
      <c r="K215" s="140">
        <v>10</v>
      </c>
      <c r="L215" s="140">
        <v>1100</v>
      </c>
      <c r="M215" s="140">
        <v>1100</v>
      </c>
      <c r="N215" s="140">
        <v>250</v>
      </c>
      <c r="O215" s="140">
        <v>12</v>
      </c>
    </row>
    <row r="216" spans="1:15" ht="12.75">
      <c r="A216" s="141"/>
      <c r="B216" s="142" t="s">
        <v>141</v>
      </c>
      <c r="C216" s="143"/>
      <c r="D216" s="144">
        <v>0.8</v>
      </c>
      <c r="E216" s="145">
        <v>0.9</v>
      </c>
      <c r="F216" s="145">
        <v>0.97</v>
      </c>
      <c r="G216" s="145"/>
      <c r="H216" s="145">
        <v>0.8</v>
      </c>
      <c r="I216" s="145">
        <v>0.7</v>
      </c>
      <c r="J216" s="145">
        <v>0.9</v>
      </c>
      <c r="K216" s="145">
        <v>0.9</v>
      </c>
      <c r="L216" s="145">
        <v>0.95</v>
      </c>
      <c r="M216" s="145">
        <v>0.8</v>
      </c>
      <c r="N216" s="145">
        <v>0.9</v>
      </c>
      <c r="O216" s="145">
        <v>0.9</v>
      </c>
    </row>
    <row r="217" spans="1:15" ht="12.75">
      <c r="A217" s="146"/>
      <c r="B217" s="142" t="s">
        <v>142</v>
      </c>
      <c r="C217" s="145"/>
      <c r="D217" s="147">
        <v>78.8</v>
      </c>
      <c r="E217" s="147">
        <v>77.8</v>
      </c>
      <c r="F217" s="147">
        <v>314.4</v>
      </c>
      <c r="G217" s="148">
        <v>2272.7</v>
      </c>
      <c r="H217" s="147">
        <v>1.4</v>
      </c>
      <c r="I217" s="147">
        <v>85.7</v>
      </c>
      <c r="J217" s="147">
        <v>777.8</v>
      </c>
      <c r="K217" s="147">
        <v>11.1</v>
      </c>
      <c r="L217" s="147">
        <v>1157.9</v>
      </c>
      <c r="M217" s="147">
        <v>1375</v>
      </c>
      <c r="N217" s="147">
        <v>277.8</v>
      </c>
      <c r="O217" s="147">
        <v>13.3</v>
      </c>
    </row>
    <row r="218" spans="1:15" ht="12.75" customHeight="1">
      <c r="A218" s="146"/>
      <c r="B218" s="149" t="s">
        <v>143</v>
      </c>
      <c r="C218" s="149"/>
      <c r="D218" s="150"/>
      <c r="E218" s="150"/>
      <c r="F218" s="150" t="s">
        <v>144</v>
      </c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ht="12.75">
      <c r="A219" s="146"/>
      <c r="B219" s="149"/>
      <c r="C219" s="149"/>
      <c r="D219" s="151" t="s">
        <v>145</v>
      </c>
      <c r="E219" s="152">
        <f>G200/G215</f>
        <v>0.22179319148936172</v>
      </c>
      <c r="F219" s="151" t="s">
        <v>146</v>
      </c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ht="12.75">
      <c r="A220" s="146"/>
      <c r="B220" s="149"/>
      <c r="C220" s="149"/>
      <c r="D220" s="153" t="s">
        <v>26</v>
      </c>
      <c r="E220" s="154">
        <f>G205/G215</f>
        <v>0.267563829787234</v>
      </c>
      <c r="F220" s="153" t="s">
        <v>147</v>
      </c>
      <c r="G220" s="146"/>
      <c r="H220" s="146"/>
      <c r="I220" s="146"/>
      <c r="J220" s="146"/>
      <c r="K220" s="146"/>
      <c r="L220" s="146"/>
      <c r="M220" s="146"/>
      <c r="N220" s="146"/>
      <c r="O220" s="146"/>
    </row>
  </sheetData>
  <sheetProtection selectLockedCells="1" selectUnlockedCells="1"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2:O112"/>
    <mergeCell ref="A124:G124"/>
    <mergeCell ref="A125:O125"/>
    <mergeCell ref="A131:O131"/>
    <mergeCell ref="A140:G140"/>
    <mergeCell ref="A141:O141"/>
    <mergeCell ref="A149:O149"/>
    <mergeCell ref="A158:G158"/>
    <mergeCell ref="A159:O159"/>
    <mergeCell ref="A168:O168"/>
    <mergeCell ref="A177:G177"/>
    <mergeCell ref="A178:O178"/>
    <mergeCell ref="A185:O185"/>
    <mergeCell ref="B199:C199"/>
    <mergeCell ref="B200:C200"/>
    <mergeCell ref="A201:C201"/>
    <mergeCell ref="A202:C202"/>
    <mergeCell ref="A203:C203"/>
    <mergeCell ref="B204:C204"/>
    <mergeCell ref="B205:C205"/>
    <mergeCell ref="A206:C206"/>
    <mergeCell ref="A207:C207"/>
    <mergeCell ref="A208:C208"/>
    <mergeCell ref="B209:C209"/>
    <mergeCell ref="B210:C210"/>
    <mergeCell ref="A211:C211"/>
    <mergeCell ref="A212:C212"/>
    <mergeCell ref="A213:C213"/>
    <mergeCell ref="A214:C214"/>
    <mergeCell ref="A215:C215"/>
    <mergeCell ref="B218:C2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workbookViewId="0" topLeftCell="A1">
      <selection activeCell="C5" sqref="C5"/>
    </sheetView>
  </sheetViews>
  <sheetFormatPr defaultColWidth="9.14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112" customWidth="1"/>
    <col min="7" max="7" width="9.00390625" style="0" customWidth="1"/>
    <col min="8" max="8" width="9.140625" style="112" customWidth="1"/>
    <col min="9" max="9" width="9.00390625" style="0" customWidth="1"/>
    <col min="10" max="10" width="9.140625" style="112" customWidth="1"/>
    <col min="11" max="11" width="2.8515625" style="0" customWidth="1"/>
    <col min="12" max="12" width="7.421875" style="0" customWidth="1"/>
    <col min="13" max="16384" width="9.00390625" style="0" customWidth="1"/>
  </cols>
  <sheetData>
    <row r="1" spans="1:10" ht="19.5" customHeight="1">
      <c r="A1" s="225" t="s">
        <v>309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3:7" ht="12.75">
      <c r="C2" t="s">
        <v>310</v>
      </c>
      <c r="E2" t="s">
        <v>311</v>
      </c>
      <c r="G2" t="s">
        <v>312</v>
      </c>
    </row>
    <row r="3" spans="1:10" ht="26.25" customHeight="1">
      <c r="A3" s="226" t="s">
        <v>313</v>
      </c>
      <c r="B3" s="226"/>
      <c r="C3" s="227">
        <v>77</v>
      </c>
      <c r="D3" s="227"/>
      <c r="E3" s="227">
        <v>79</v>
      </c>
      <c r="F3" s="228"/>
      <c r="G3" s="227">
        <v>335</v>
      </c>
      <c r="H3" s="228"/>
      <c r="I3" s="227">
        <v>2350</v>
      </c>
      <c r="J3" s="228"/>
    </row>
    <row r="4" spans="1:12" ht="12.75">
      <c r="A4" s="102"/>
      <c r="B4" s="227" t="s">
        <v>145</v>
      </c>
      <c r="C4" s="227"/>
      <c r="D4" s="227"/>
      <c r="E4" s="227"/>
      <c r="F4" s="228"/>
      <c r="G4" s="227"/>
      <c r="H4" s="228"/>
      <c r="I4" s="227"/>
      <c r="J4" s="228"/>
      <c r="L4" s="229" t="s">
        <v>146</v>
      </c>
    </row>
    <row r="5" spans="1:10" s="112" customFormat="1" ht="12.75">
      <c r="A5" s="230" t="s">
        <v>314</v>
      </c>
      <c r="B5" s="230" t="s">
        <v>315</v>
      </c>
      <c r="C5" s="231">
        <f>'Региональное меню'!D12</f>
        <v>11.335</v>
      </c>
      <c r="D5" s="232">
        <f aca="true" t="shared" si="0" ref="D5:D14">C5/$C$3</f>
        <v>0.14720779220779223</v>
      </c>
      <c r="E5" s="231">
        <f>'Региональное меню'!E12</f>
        <v>15.149000000000003</v>
      </c>
      <c r="F5" s="232">
        <f aca="true" t="shared" si="1" ref="F5:F14">E5/$E$3</f>
        <v>0.1917594936708861</v>
      </c>
      <c r="G5" s="231">
        <f>'Региональное меню'!F12</f>
        <v>64.132</v>
      </c>
      <c r="H5" s="232">
        <f aca="true" t="shared" si="2" ref="H5:H14">G5/$G$3</f>
        <v>0.19143880597014926</v>
      </c>
      <c r="I5" s="231">
        <f>'Региональное меню'!G12</f>
        <v>442.594</v>
      </c>
      <c r="J5" s="232">
        <f aca="true" t="shared" si="3" ref="J5:J14">I5/$I$3</f>
        <v>0.18833787234042554</v>
      </c>
    </row>
    <row r="6" spans="1:10" s="112" customFormat="1" ht="12.75">
      <c r="A6" s="230" t="s">
        <v>316</v>
      </c>
      <c r="B6" s="230" t="s">
        <v>317</v>
      </c>
      <c r="C6" s="231">
        <f>'Региональное меню'!D33</f>
        <v>16.828000000000003</v>
      </c>
      <c r="D6" s="232">
        <f t="shared" si="0"/>
        <v>0.21854545454545457</v>
      </c>
      <c r="E6" s="231">
        <f>'Региональное меню'!E33</f>
        <v>17.035666666666668</v>
      </c>
      <c r="F6" s="232">
        <f t="shared" si="1"/>
        <v>0.21564135021097047</v>
      </c>
      <c r="G6" s="231">
        <f>'Региональное меню'!F33</f>
        <v>77.29166666666666</v>
      </c>
      <c r="H6" s="232">
        <f t="shared" si="2"/>
        <v>0.23072139303482583</v>
      </c>
      <c r="I6" s="231">
        <f>'Региональное меню'!G33</f>
        <v>531.425</v>
      </c>
      <c r="J6" s="232">
        <f t="shared" si="3"/>
        <v>0.2261382978723404</v>
      </c>
    </row>
    <row r="7" spans="1:27" s="54" customFormat="1" ht="12.75">
      <c r="A7" s="230" t="s">
        <v>318</v>
      </c>
      <c r="B7" s="230" t="s">
        <v>319</v>
      </c>
      <c r="C7" s="231">
        <f>'Региональное меню'!D51</f>
        <v>17.575</v>
      </c>
      <c r="D7" s="232">
        <f t="shared" si="0"/>
        <v>0.22824675324675323</v>
      </c>
      <c r="E7" s="231">
        <f>'Региональное меню'!E51</f>
        <v>17.782999999999998</v>
      </c>
      <c r="F7" s="232">
        <f t="shared" si="1"/>
        <v>0.22510126582278478</v>
      </c>
      <c r="G7" s="231">
        <f>'Региональное меню'!F51</f>
        <v>78.789</v>
      </c>
      <c r="H7" s="232">
        <f t="shared" si="2"/>
        <v>0.2351910447761194</v>
      </c>
      <c r="I7" s="231">
        <f>'Региональное меню'!G51</f>
        <v>540.5319999999999</v>
      </c>
      <c r="J7" s="232">
        <f t="shared" si="3"/>
        <v>0.23001361702127657</v>
      </c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</row>
    <row r="8" spans="1:27" s="54" customFormat="1" ht="12.75">
      <c r="A8" s="230" t="s">
        <v>320</v>
      </c>
      <c r="B8" s="230" t="s">
        <v>321</v>
      </c>
      <c r="C8" s="231">
        <f>'Региональное меню'!D70</f>
        <v>24.735</v>
      </c>
      <c r="D8" s="232">
        <f t="shared" si="0"/>
        <v>0.3212337662337662</v>
      </c>
      <c r="E8" s="231">
        <f>'Региональное меню'!E70</f>
        <v>20.424</v>
      </c>
      <c r="F8" s="232">
        <f t="shared" si="1"/>
        <v>0.25853164556962027</v>
      </c>
      <c r="G8" s="231">
        <f>'Региональное меню'!F70</f>
        <v>73.47</v>
      </c>
      <c r="H8" s="232">
        <f t="shared" si="2"/>
        <v>0.2193134328358209</v>
      </c>
      <c r="I8" s="231">
        <f>'Региональное меню'!G70</f>
        <v>611.802</v>
      </c>
      <c r="J8" s="232">
        <f t="shared" si="3"/>
        <v>0.2603412765957447</v>
      </c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</row>
    <row r="9" spans="1:27" s="54" customFormat="1" ht="12.75">
      <c r="A9" s="230" t="s">
        <v>322</v>
      </c>
      <c r="B9" s="230" t="s">
        <v>323</v>
      </c>
      <c r="C9" s="231">
        <f>'Региональное меню'!D91</f>
        <v>25.915999999999997</v>
      </c>
      <c r="D9" s="232">
        <f t="shared" si="0"/>
        <v>0.3365714285714285</v>
      </c>
      <c r="E9" s="231">
        <f>'Региональное меню'!E91</f>
        <v>25.778000000000002</v>
      </c>
      <c r="F9" s="232">
        <f t="shared" si="1"/>
        <v>0.3263037974683545</v>
      </c>
      <c r="G9" s="231">
        <f>'Региональное меню'!F91</f>
        <v>88.226</v>
      </c>
      <c r="H9" s="233">
        <f t="shared" si="2"/>
        <v>0.26336119402985075</v>
      </c>
      <c r="I9" s="231">
        <f>'Региональное меню'!G91</f>
        <v>690.425</v>
      </c>
      <c r="J9" s="232">
        <f t="shared" si="3"/>
        <v>0.29379787234042554</v>
      </c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</row>
    <row r="10" spans="1:27" s="54" customFormat="1" ht="12.75">
      <c r="A10" s="230" t="s">
        <v>324</v>
      </c>
      <c r="B10" s="230" t="s">
        <v>315</v>
      </c>
      <c r="C10" s="231">
        <f>'Региональное меню'!D111</f>
        <v>20.994999999999997</v>
      </c>
      <c r="D10" s="232">
        <f t="shared" si="0"/>
        <v>0.2726623376623376</v>
      </c>
      <c r="E10" s="231">
        <f>'Региональное меню'!E111</f>
        <v>20.275</v>
      </c>
      <c r="F10" s="232">
        <f t="shared" si="1"/>
        <v>0.25664556962025314</v>
      </c>
      <c r="G10" s="231">
        <f>'Региональное меню'!F111</f>
        <v>92.92500000000001</v>
      </c>
      <c r="H10" s="232">
        <f t="shared" si="2"/>
        <v>0.27738805970149255</v>
      </c>
      <c r="I10" s="231">
        <f>'Региональное меню'!G111</f>
        <v>640.34</v>
      </c>
      <c r="J10" s="232">
        <f t="shared" si="3"/>
        <v>0.27248510638297874</v>
      </c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</row>
    <row r="11" spans="1:27" s="54" customFormat="1" ht="12.75">
      <c r="A11" s="230" t="s">
        <v>325</v>
      </c>
      <c r="B11" s="230" t="s">
        <v>317</v>
      </c>
      <c r="C11" s="231">
        <f>'Региональное меню'!D132</f>
        <v>22.273000000000003</v>
      </c>
      <c r="D11" s="232">
        <f t="shared" si="0"/>
        <v>0.28925974025974033</v>
      </c>
      <c r="E11" s="231">
        <f>'Региональное меню'!E132</f>
        <v>20.618000000000002</v>
      </c>
      <c r="F11" s="232">
        <f t="shared" si="1"/>
        <v>0.26098734177215194</v>
      </c>
      <c r="G11" s="231">
        <f>'Региональное меню'!F132</f>
        <v>94.325</v>
      </c>
      <c r="H11" s="232">
        <f t="shared" si="2"/>
        <v>0.2815671641791045</v>
      </c>
      <c r="I11" s="231">
        <f>'Региональное меню'!G132</f>
        <v>664.697</v>
      </c>
      <c r="J11" s="232">
        <f t="shared" si="3"/>
        <v>0.2828497872340425</v>
      </c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</row>
    <row r="12" spans="1:18" s="54" customFormat="1" ht="12.75">
      <c r="A12" s="230" t="s">
        <v>326</v>
      </c>
      <c r="B12" s="230" t="s">
        <v>319</v>
      </c>
      <c r="C12" s="231">
        <f>'Региональное меню'!D150</f>
        <v>21.442199999999996</v>
      </c>
      <c r="D12" s="232">
        <f t="shared" si="0"/>
        <v>0.2784701298701298</v>
      </c>
      <c r="E12" s="231">
        <f>'Региональное меню'!E150</f>
        <v>8.6048</v>
      </c>
      <c r="F12" s="232">
        <f t="shared" si="1"/>
        <v>0.10892151898734176</v>
      </c>
      <c r="G12" s="231">
        <f>'Региональное меню'!F150</f>
        <v>86.47380000000001</v>
      </c>
      <c r="H12" s="232">
        <f t="shared" si="2"/>
        <v>0.25813074626865673</v>
      </c>
      <c r="I12" s="231">
        <f>'Региональное меню'!G150</f>
        <v>514.7612</v>
      </c>
      <c r="J12" s="232">
        <f t="shared" si="3"/>
        <v>0.2190473191489362</v>
      </c>
      <c r="K12" s="112"/>
      <c r="L12" s="112"/>
      <c r="M12" s="112"/>
      <c r="N12" s="112"/>
      <c r="O12" s="112"/>
      <c r="P12" s="112"/>
      <c r="Q12" s="112"/>
      <c r="R12" s="112"/>
    </row>
    <row r="13" spans="1:18" s="54" customFormat="1" ht="12.75">
      <c r="A13" s="230" t="s">
        <v>327</v>
      </c>
      <c r="B13" s="230" t="s">
        <v>321</v>
      </c>
      <c r="C13" s="231">
        <f>'Региональное меню'!D172</f>
        <v>18.657400000000003</v>
      </c>
      <c r="D13" s="232">
        <f t="shared" si="0"/>
        <v>0.24230389610389613</v>
      </c>
      <c r="E13" s="231">
        <f>'Региональное меню'!E172</f>
        <v>18.519933333333334</v>
      </c>
      <c r="F13" s="233">
        <f t="shared" si="1"/>
        <v>0.23442953586497892</v>
      </c>
      <c r="G13" s="231">
        <f>'Региональное меню'!F172</f>
        <v>83.50706666666669</v>
      </c>
      <c r="H13" s="232">
        <f t="shared" si="2"/>
        <v>0.24927482587064684</v>
      </c>
      <c r="I13" s="231">
        <f>'Региональное меню'!G172</f>
        <v>577.5325333333334</v>
      </c>
      <c r="J13" s="232">
        <f t="shared" si="3"/>
        <v>0.24575852482269506</v>
      </c>
      <c r="K13" s="112"/>
      <c r="L13" s="112"/>
      <c r="M13" s="112"/>
      <c r="N13" s="112"/>
      <c r="O13" s="112"/>
      <c r="P13" s="112"/>
      <c r="Q13" s="112"/>
      <c r="R13" s="112"/>
    </row>
    <row r="14" spans="1:18" s="54" customFormat="1" ht="12.75">
      <c r="A14" s="230" t="s">
        <v>328</v>
      </c>
      <c r="B14" s="230" t="s">
        <v>323</v>
      </c>
      <c r="C14" s="231">
        <f>'Региональное меню'!D189</f>
        <v>16.8004</v>
      </c>
      <c r="D14" s="232">
        <f t="shared" si="0"/>
        <v>0.21818701298701298</v>
      </c>
      <c r="E14" s="231">
        <f>'Региональное меню'!E189</f>
        <v>17.6929</v>
      </c>
      <c r="F14" s="232">
        <f t="shared" si="1"/>
        <v>0.22396075949367092</v>
      </c>
      <c r="G14" s="231">
        <f>'Региональное меню'!F189</f>
        <v>82.6478</v>
      </c>
      <c r="H14" s="232">
        <f t="shared" si="2"/>
        <v>0.24670985074626867</v>
      </c>
      <c r="I14" s="231">
        <f>'Региональное меню'!G189</f>
        <v>561.1819</v>
      </c>
      <c r="J14" s="232">
        <f t="shared" si="3"/>
        <v>0.2388008085106383</v>
      </c>
      <c r="K14" s="112"/>
      <c r="L14" s="112"/>
      <c r="M14" s="112"/>
      <c r="N14" s="112"/>
      <c r="O14" s="112"/>
      <c r="P14" s="112"/>
      <c r="Q14" s="112"/>
      <c r="R14" s="112"/>
    </row>
    <row r="15" spans="1:18" s="10" customFormat="1" ht="12.75">
      <c r="A15" s="234" t="s">
        <v>329</v>
      </c>
      <c r="B15" s="234"/>
      <c r="C15" s="235">
        <f>SUM(C5:C14)/10</f>
        <v>19.6557</v>
      </c>
      <c r="D15" s="236">
        <f>AVERAGE(D5:D14)</f>
        <v>0.25526883116883115</v>
      </c>
      <c r="E15" s="235">
        <f>SUM(E5:E14)/10</f>
        <v>18.188030000000005</v>
      </c>
      <c r="F15" s="237">
        <f>AVERAGE(F5:F14)</f>
        <v>0.2302282278481013</v>
      </c>
      <c r="G15" s="235">
        <f>SUM(G5:G14)/10</f>
        <v>82.17873333333333</v>
      </c>
      <c r="H15" s="237">
        <f>AVERAGE(H5:H14)</f>
        <v>0.24530965174129352</v>
      </c>
      <c r="I15" s="235">
        <f>SUM(I5:I14)/10</f>
        <v>577.5290633333333</v>
      </c>
      <c r="J15" s="238">
        <f>AVERAGE(J5:J14)</f>
        <v>0.24575704822695035</v>
      </c>
      <c r="K15" s="112"/>
      <c r="L15" s="112"/>
      <c r="M15" s="112"/>
      <c r="N15" s="112"/>
      <c r="O15" s="112"/>
      <c r="P15" s="112"/>
      <c r="Q15" s="112"/>
      <c r="R15" s="112"/>
    </row>
    <row r="16" spans="1:18" s="10" customFormat="1" ht="12.75">
      <c r="A16" s="230"/>
      <c r="B16" s="234" t="s">
        <v>26</v>
      </c>
      <c r="C16" s="230"/>
      <c r="D16" s="232"/>
      <c r="E16" s="230"/>
      <c r="F16" s="232"/>
      <c r="G16" s="230"/>
      <c r="H16" s="231"/>
      <c r="I16" s="230"/>
      <c r="J16" s="232"/>
      <c r="K16" s="112"/>
      <c r="L16" s="112"/>
      <c r="M16" s="112"/>
      <c r="N16" s="112"/>
      <c r="O16" s="112"/>
      <c r="P16" s="112"/>
      <c r="Q16" s="112"/>
      <c r="R16" s="112"/>
    </row>
    <row r="17" spans="1:18" s="54" customFormat="1" ht="12.75">
      <c r="A17" s="230" t="s">
        <v>314</v>
      </c>
      <c r="B17" s="230" t="s">
        <v>315</v>
      </c>
      <c r="C17" s="231">
        <f>'Региональное меню'!D23</f>
        <v>23.913</v>
      </c>
      <c r="D17" s="232">
        <f aca="true" t="shared" si="4" ref="D17:D26">C17/$C$3</f>
        <v>0.3105584415584416</v>
      </c>
      <c r="E17" s="231">
        <f>'Региональное меню'!E23</f>
        <v>23.847000000000005</v>
      </c>
      <c r="F17" s="232">
        <f aca="true" t="shared" si="5" ref="F17:F26">E17/$E$3</f>
        <v>0.30186075949367097</v>
      </c>
      <c r="G17" s="231">
        <f>'Региональное меню'!F23</f>
        <v>98.41579999999999</v>
      </c>
      <c r="H17" s="232">
        <f aca="true" t="shared" si="6" ref="H17:H26">G17/$G$3</f>
        <v>0.2937785074626865</v>
      </c>
      <c r="I17" s="231">
        <f>'Региональное меню'!G23</f>
        <v>709.179</v>
      </c>
      <c r="J17" s="232">
        <f aca="true" t="shared" si="7" ref="J17:J26">I17/$I$3</f>
        <v>0.3017782978723404</v>
      </c>
      <c r="K17" s="112"/>
      <c r="L17" s="239" t="s">
        <v>147</v>
      </c>
      <c r="M17" s="112"/>
      <c r="N17" s="112"/>
      <c r="O17" s="112"/>
      <c r="P17" s="112"/>
      <c r="Q17" s="112"/>
      <c r="R17" s="112"/>
    </row>
    <row r="18" spans="1:18" s="54" customFormat="1" ht="12.75">
      <c r="A18" s="230" t="s">
        <v>316</v>
      </c>
      <c r="B18" s="230" t="s">
        <v>317</v>
      </c>
      <c r="C18" s="231">
        <f>'Региональное меню'!D41</f>
        <v>24.848</v>
      </c>
      <c r="D18" s="232">
        <f t="shared" si="4"/>
        <v>0.3227012987012987</v>
      </c>
      <c r="E18" s="231">
        <f>'Региональное меню'!E41</f>
        <v>19.561</v>
      </c>
      <c r="F18" s="232">
        <f t="shared" si="5"/>
        <v>0.24760759493670886</v>
      </c>
      <c r="G18" s="231">
        <f>'Региональное меню'!F41</f>
        <v>85.716</v>
      </c>
      <c r="H18" s="232">
        <f t="shared" si="6"/>
        <v>0.2558686567164179</v>
      </c>
      <c r="I18" s="231">
        <f>'Региональное меню'!G41</f>
        <v>622.076</v>
      </c>
      <c r="J18" s="232">
        <f t="shared" si="7"/>
        <v>0.26471319148936173</v>
      </c>
      <c r="K18" s="112"/>
      <c r="L18" s="112"/>
      <c r="M18" s="112"/>
      <c r="N18" s="112"/>
      <c r="O18" s="112"/>
      <c r="P18" s="112"/>
      <c r="Q18" s="112"/>
      <c r="R18" s="112"/>
    </row>
    <row r="19" spans="1:18" s="54" customFormat="1" ht="12.75">
      <c r="A19" s="230" t="s">
        <v>318</v>
      </c>
      <c r="B19" s="230" t="s">
        <v>319</v>
      </c>
      <c r="C19" s="231">
        <f>'Региональное меню'!D60</f>
        <v>40.903999999999996</v>
      </c>
      <c r="D19" s="232">
        <f t="shared" si="4"/>
        <v>0.5312207792207791</v>
      </c>
      <c r="E19" s="231">
        <f>'Региональное меню'!E60</f>
        <v>21.365</v>
      </c>
      <c r="F19" s="232">
        <f t="shared" si="5"/>
        <v>0.2704430379746835</v>
      </c>
      <c r="G19" s="231">
        <f>'Региональное меню'!F60</f>
        <v>115.142</v>
      </c>
      <c r="H19" s="232">
        <f t="shared" si="6"/>
        <v>0.34370746268656716</v>
      </c>
      <c r="I19" s="231">
        <f>'Региональное меню'!G60</f>
        <v>872.156</v>
      </c>
      <c r="J19" s="232">
        <f t="shared" si="7"/>
        <v>0.3711302127659574</v>
      </c>
      <c r="K19" s="112"/>
      <c r="L19" s="112"/>
      <c r="M19" s="112"/>
      <c r="N19" s="112"/>
      <c r="O19" s="112"/>
      <c r="P19" s="112"/>
      <c r="Q19" s="112"/>
      <c r="R19" s="112"/>
    </row>
    <row r="20" spans="1:18" s="54" customFormat="1" ht="12.75">
      <c r="A20" s="230" t="s">
        <v>320</v>
      </c>
      <c r="B20" s="230" t="s">
        <v>321</v>
      </c>
      <c r="C20" s="231">
        <f>'Региональное меню'!D81</f>
        <v>27.779</v>
      </c>
      <c r="D20" s="232">
        <f t="shared" si="4"/>
        <v>0.3607662337662338</v>
      </c>
      <c r="E20" s="231">
        <f>'Региональное меню'!E81</f>
        <v>25.671999999999997</v>
      </c>
      <c r="F20" s="232">
        <f t="shared" si="5"/>
        <v>0.3249620253164557</v>
      </c>
      <c r="G20" s="231">
        <f>'Региональное меню'!F81</f>
        <v>110.77</v>
      </c>
      <c r="H20" s="232">
        <f t="shared" si="6"/>
        <v>0.33065671641791045</v>
      </c>
      <c r="I20" s="231">
        <f>'Региональное меню'!G81</f>
        <v>786.6250000000001</v>
      </c>
      <c r="J20" s="232">
        <f t="shared" si="7"/>
        <v>0.33473404255319156</v>
      </c>
      <c r="K20" s="112"/>
      <c r="L20" s="112"/>
      <c r="M20" s="112"/>
      <c r="N20" s="112"/>
      <c r="O20" s="112"/>
      <c r="P20" s="112"/>
      <c r="Q20" s="112"/>
      <c r="R20" s="112"/>
    </row>
    <row r="21" spans="1:18" s="54" customFormat="1" ht="12.75">
      <c r="A21" s="230" t="s">
        <v>322</v>
      </c>
      <c r="B21" s="230" t="s">
        <v>323</v>
      </c>
      <c r="C21" s="231">
        <f>'Региональное меню'!D102</f>
        <v>24.554</v>
      </c>
      <c r="D21" s="232">
        <f t="shared" si="4"/>
        <v>0.3188831168831169</v>
      </c>
      <c r="E21" s="231">
        <f>'Региональное меню'!E102</f>
        <v>22.105000000000004</v>
      </c>
      <c r="F21" s="232">
        <f t="shared" si="5"/>
        <v>0.27981012658227855</v>
      </c>
      <c r="G21" s="231">
        <f>'Региональное меню'!F102</f>
        <v>102.42666666666666</v>
      </c>
      <c r="H21" s="232">
        <f t="shared" si="6"/>
        <v>0.30575124378109453</v>
      </c>
      <c r="I21" s="231">
        <f>'Региональное меню'!G102</f>
        <v>710.5436666666666</v>
      </c>
      <c r="J21" s="232">
        <f t="shared" si="7"/>
        <v>0.30235900709219854</v>
      </c>
      <c r="K21"/>
      <c r="L21" s="112"/>
      <c r="M21" s="112"/>
      <c r="N21" s="112"/>
      <c r="O21" s="112"/>
      <c r="P21" s="112"/>
      <c r="Q21" s="112"/>
      <c r="R21" s="112"/>
    </row>
    <row r="22" spans="1:18" s="54" customFormat="1" ht="12.75">
      <c r="A22" s="230" t="s">
        <v>324</v>
      </c>
      <c r="B22" s="230" t="s">
        <v>315</v>
      </c>
      <c r="C22" s="231">
        <f>'Региональное меню'!D122</f>
        <v>30.162</v>
      </c>
      <c r="D22" s="232">
        <f t="shared" si="4"/>
        <v>0.3917142857142857</v>
      </c>
      <c r="E22" s="231">
        <f>'Региональное меню'!E122</f>
        <v>6078.464</v>
      </c>
      <c r="F22" s="232">
        <f t="shared" si="5"/>
        <v>76.94258227848101</v>
      </c>
      <c r="G22" s="231">
        <f>'Региональное меню'!F122</f>
        <v>86.64399999999999</v>
      </c>
      <c r="H22" s="232">
        <f t="shared" si="6"/>
        <v>0.2586388059701492</v>
      </c>
      <c r="I22" s="231">
        <f>'Региональное меню'!G122</f>
        <v>740.6800000000001</v>
      </c>
      <c r="J22" s="232">
        <f t="shared" si="7"/>
        <v>0.3151829787234043</v>
      </c>
      <c r="K22"/>
      <c r="L22" s="112"/>
      <c r="M22" s="112"/>
      <c r="N22" s="112"/>
      <c r="O22" s="112"/>
      <c r="P22" s="112"/>
      <c r="Q22" s="112"/>
      <c r="R22" s="112"/>
    </row>
    <row r="23" spans="1:18" s="54" customFormat="1" ht="12.75">
      <c r="A23" s="230" t="s">
        <v>325</v>
      </c>
      <c r="B23" s="230" t="s">
        <v>317</v>
      </c>
      <c r="C23" s="231">
        <f>'Региональное меню'!D140</f>
        <v>27.819000000000003</v>
      </c>
      <c r="D23" s="232">
        <f t="shared" si="4"/>
        <v>0.3612857142857143</v>
      </c>
      <c r="E23" s="231">
        <f>'Региональное меню'!E140</f>
        <v>19.264999999999997</v>
      </c>
      <c r="F23" s="232">
        <f t="shared" si="5"/>
        <v>0.24386075949367084</v>
      </c>
      <c r="G23" s="231">
        <f>'Региональное меню'!F140</f>
        <v>89.595</v>
      </c>
      <c r="H23" s="232">
        <f t="shared" si="6"/>
        <v>0.26744776119402985</v>
      </c>
      <c r="I23" s="231">
        <f>'Региональное меню'!G140</f>
        <v>641.4200000000001</v>
      </c>
      <c r="J23" s="232">
        <f t="shared" si="7"/>
        <v>0.2729446808510639</v>
      </c>
      <c r="K23"/>
      <c r="L23" s="112"/>
      <c r="M23" s="112"/>
      <c r="N23" s="112"/>
      <c r="O23" s="112"/>
      <c r="P23" s="112"/>
      <c r="Q23" s="112"/>
      <c r="R23" s="112"/>
    </row>
    <row r="24" spans="1:18" s="54" customFormat="1" ht="12.75">
      <c r="A24" s="230" t="s">
        <v>326</v>
      </c>
      <c r="B24" s="230" t="s">
        <v>319</v>
      </c>
      <c r="C24" s="231">
        <f>'Региональное меню'!D161</f>
        <v>23.37</v>
      </c>
      <c r="D24" s="232">
        <f t="shared" si="4"/>
        <v>0.3035064935064935</v>
      </c>
      <c r="E24" s="231">
        <f>'Региональное меню'!E161</f>
        <v>22.061244444444448</v>
      </c>
      <c r="F24" s="232">
        <f t="shared" si="5"/>
        <v>0.27925625879043603</v>
      </c>
      <c r="G24" s="231">
        <f>'Региональное меню'!F161</f>
        <v>109.32802222222223</v>
      </c>
      <c r="H24" s="232">
        <f t="shared" si="6"/>
        <v>0.32635230514096186</v>
      </c>
      <c r="I24" s="231">
        <f>'Региональное меню'!G161</f>
        <v>741.0880444444444</v>
      </c>
      <c r="J24" s="232">
        <f t="shared" si="7"/>
        <v>0.3153566146572104</v>
      </c>
      <c r="K24"/>
      <c r="L24" s="112"/>
      <c r="M24" s="112"/>
      <c r="N24" s="112"/>
      <c r="O24" s="112"/>
      <c r="P24" s="112"/>
      <c r="Q24" s="112"/>
      <c r="R24" s="112"/>
    </row>
    <row r="25" spans="1:18" s="54" customFormat="1" ht="12.75">
      <c r="A25" s="230" t="s">
        <v>327</v>
      </c>
      <c r="B25" s="230" t="s">
        <v>321</v>
      </c>
      <c r="C25" s="231">
        <f>'Региональное меню'!D180</f>
        <v>22.639599999999998</v>
      </c>
      <c r="D25" s="232">
        <f t="shared" si="4"/>
        <v>0.2940207792207792</v>
      </c>
      <c r="E25" s="231">
        <f>'Региональное меню'!E180</f>
        <v>34.3002</v>
      </c>
      <c r="F25" s="232">
        <f t="shared" si="5"/>
        <v>0.43417974683544297</v>
      </c>
      <c r="G25" s="231">
        <f>'Региональное меню'!F180</f>
        <v>79.286</v>
      </c>
      <c r="H25" s="232">
        <f t="shared" si="6"/>
        <v>0.23667462686567164</v>
      </c>
      <c r="I25" s="231">
        <f>'Региональное меню'!G180</f>
        <v>713.0970000000001</v>
      </c>
      <c r="J25" s="232">
        <f t="shared" si="7"/>
        <v>0.30344553191489365</v>
      </c>
      <c r="K25"/>
      <c r="L25" s="112"/>
      <c r="M25" s="112"/>
      <c r="N25" s="112"/>
      <c r="O25" s="112"/>
      <c r="P25" s="112"/>
      <c r="Q25" s="112"/>
      <c r="R25" s="112"/>
    </row>
    <row r="26" spans="1:18" s="54" customFormat="1" ht="12.75">
      <c r="A26" s="230" t="s">
        <v>328</v>
      </c>
      <c r="B26" s="230" t="s">
        <v>323</v>
      </c>
      <c r="C26" s="231">
        <f>'Региональное меню'!D200</f>
        <v>26.390000000000004</v>
      </c>
      <c r="D26" s="232">
        <f t="shared" si="4"/>
        <v>0.34272727272727277</v>
      </c>
      <c r="E26" s="231">
        <f>'Региональное меню'!E200</f>
        <v>25.715</v>
      </c>
      <c r="F26" s="232">
        <f t="shared" si="5"/>
        <v>0.3255063291139241</v>
      </c>
      <c r="G26" s="231">
        <f>'Региональное меню'!F200</f>
        <v>118.64479999999999</v>
      </c>
      <c r="H26" s="232">
        <f t="shared" si="6"/>
        <v>0.35416358208955223</v>
      </c>
      <c r="I26" s="231">
        <f>'Региональное меню'!G200</f>
        <v>815.221</v>
      </c>
      <c r="J26" s="232">
        <f t="shared" si="7"/>
        <v>0.3469025531914894</v>
      </c>
      <c r="K26"/>
      <c r="L26" s="112"/>
      <c r="M26" s="112"/>
      <c r="N26" s="112"/>
      <c r="O26" s="112"/>
      <c r="P26" s="112"/>
      <c r="Q26" s="112"/>
      <c r="R26" s="112"/>
    </row>
    <row r="27" spans="1:18" s="10" customFormat="1" ht="12.75">
      <c r="A27" s="234" t="s">
        <v>329</v>
      </c>
      <c r="B27" s="234"/>
      <c r="C27" s="235">
        <f>SUM(C17:C26)/10</f>
        <v>27.23786</v>
      </c>
      <c r="D27" s="237">
        <f>AVERAGE(D17:D26)</f>
        <v>0.3537384415584416</v>
      </c>
      <c r="E27" s="235">
        <f>SUM(E17:E26)/10</f>
        <v>629.2355444444445</v>
      </c>
      <c r="F27" s="237">
        <f>AVERAGE(F17:F26)</f>
        <v>7.965006891701828</v>
      </c>
      <c r="G27" s="235">
        <f>SUM(G17:G26)/10</f>
        <v>99.5968288888889</v>
      </c>
      <c r="H27" s="237">
        <f>AVERAGE(H17:H26)</f>
        <v>0.29730396683250415</v>
      </c>
      <c r="I27" s="235">
        <f>SUM(I17:I26)/10</f>
        <v>735.208571111111</v>
      </c>
      <c r="J27" s="240">
        <f>AVERAGE(J17:J26)</f>
        <v>0.3128547111111111</v>
      </c>
      <c r="K27"/>
      <c r="L27" s="112"/>
      <c r="M27" s="112"/>
      <c r="N27" s="112"/>
      <c r="O27" s="112"/>
      <c r="P27" s="112"/>
      <c r="Q27" s="112"/>
      <c r="R27" s="112"/>
    </row>
    <row r="28" spans="12:18" ht="12.75">
      <c r="L28" s="112"/>
      <c r="M28" s="112"/>
      <c r="N28" s="112"/>
      <c r="O28" s="112"/>
      <c r="P28" s="112"/>
      <c r="Q28" s="112"/>
      <c r="R28" s="112"/>
    </row>
    <row r="29" spans="12:18" ht="12.75">
      <c r="L29" s="112"/>
      <c r="M29" s="112"/>
      <c r="N29" s="112"/>
      <c r="O29" s="112"/>
      <c r="P29" s="112"/>
      <c r="Q29" s="112"/>
      <c r="R29" s="112"/>
    </row>
  </sheetData>
  <sheetProtection selectLockedCells="1" selectUnlockedCells="1"/>
  <mergeCells count="2">
    <mergeCell ref="A1:J1"/>
    <mergeCell ref="A3:B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Алла</cp:lastModifiedBy>
  <cp:lastPrinted>2021-01-12T11:11:41Z</cp:lastPrinted>
  <dcterms:created xsi:type="dcterms:W3CDTF">2020-09-15T06:15:04Z</dcterms:created>
  <dcterms:modified xsi:type="dcterms:W3CDTF">2021-08-25T06:40:52Z</dcterms:modified>
  <cp:category/>
  <cp:version/>
  <cp:contentType/>
  <cp:contentStatus/>
</cp:coreProperties>
</file>